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1F2918E6-F836-492F-BD3D-5FBEEB6383CC}" xr6:coauthVersionLast="47" xr6:coauthVersionMax="47" xr10:uidLastSave="{00000000-0000-0000-0000-000000000000}"/>
  <bookViews>
    <workbookView xWindow="-108" yWindow="-108" windowWidth="23256" windowHeight="12456" xr2:uid="{7945BE17-6DB9-424B-8A32-A375A17E9F1B}"/>
  </bookViews>
  <sheets>
    <sheet name="Income Statement" sheetId="2" r:id="rId1"/>
    <sheet name="Balance Sheet" sheetId="3" r:id="rId2"/>
    <sheet name="Cash Flow" sheetId="4" r:id="rId3"/>
    <sheet name="IS Comparative Analysis" sheetId="10" r:id="rId4"/>
    <sheet name="BS Comparative Analysis" sheetId="11" r:id="rId5"/>
    <sheet name="CF Comparative Analysis" sheetId="12" r:id="rId6"/>
    <sheet name="IS Common Size" sheetId="7" r:id="rId7"/>
    <sheet name="BS Common Size" sheetId="8" r:id="rId8"/>
    <sheet name="Profitability Ratio Analysis" sheetId="13" r:id="rId9"/>
    <sheet name="Efficiency Ratio Analysis" sheetId="14" r:id="rId10"/>
    <sheet name="Liquidity Ratio Analysis" sheetId="5" r:id="rId11"/>
    <sheet name="Solvency Ratios" sheetId="15" r:id="rId12"/>
  </sheets>
  <definedNames>
    <definedName name="_xlnm.Print_Titles" localSheetId="1">'Balance Sheet'!$1:$3</definedName>
    <definedName name="_xlnm.Print_Titles" localSheetId="7">'BS Common Size'!$1:$3</definedName>
    <definedName name="_xlnm.Print_Titles" localSheetId="4">'BS Comparative Analysis'!$1:$3</definedName>
    <definedName name="_xlnm.Print_Titles" localSheetId="2">'Cash Flow'!$1:$3</definedName>
    <definedName name="_xlnm.Print_Titles" localSheetId="5">'CF Comparative Analysis'!$1:$3</definedName>
    <definedName name="_xlnm.Print_Titles" localSheetId="0">'Income Statement'!$1:$3</definedName>
    <definedName name="_xlnm.Print_Titles" localSheetId="6">'IS Common Size'!$1:$3</definedName>
    <definedName name="_xlnm.Print_Titles" localSheetId="3">'IS Comparative Analysis'!$1:$3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4" l="1"/>
  <c r="C21" i="14"/>
  <c r="D20" i="14"/>
  <c r="D21" i="14"/>
  <c r="D22" i="14"/>
  <c r="D24" i="14"/>
  <c r="E23" i="14"/>
  <c r="E20" i="14"/>
  <c r="E21" i="14"/>
  <c r="E22" i="14"/>
  <c r="E24" i="14"/>
  <c r="F23" i="14"/>
  <c r="F20" i="14"/>
  <c r="F21" i="14"/>
  <c r="F22" i="14"/>
  <c r="F24" i="14"/>
  <c r="C23" i="14"/>
  <c r="B21" i="14"/>
  <c r="C20" i="14"/>
  <c r="C22" i="14"/>
  <c r="C24" i="14"/>
  <c r="B23" i="14"/>
  <c r="C10" i="13"/>
  <c r="D10" i="13"/>
  <c r="E10" i="13"/>
  <c r="F10" i="13"/>
  <c r="B10" i="13"/>
  <c r="C4" i="13"/>
  <c r="C5" i="13"/>
  <c r="D4" i="13"/>
  <c r="D5" i="13"/>
  <c r="E4" i="13"/>
  <c r="E5" i="13"/>
  <c r="F4" i="13"/>
  <c r="F5" i="13"/>
  <c r="B4" i="13"/>
  <c r="B5" i="13"/>
  <c r="C25" i="13"/>
  <c r="D25" i="13"/>
  <c r="E25" i="13"/>
  <c r="F25" i="13"/>
  <c r="B25" i="13"/>
  <c r="C20" i="13"/>
  <c r="D20" i="13"/>
  <c r="E20" i="13"/>
  <c r="F20" i="13"/>
  <c r="B20" i="13"/>
  <c r="C15" i="13"/>
  <c r="D15" i="13"/>
  <c r="E15" i="13"/>
  <c r="F15" i="13"/>
  <c r="B15" i="13"/>
  <c r="C10" i="15"/>
  <c r="D10" i="15"/>
  <c r="E10" i="15"/>
  <c r="F10" i="15"/>
  <c r="B10" i="15"/>
  <c r="C5" i="15"/>
  <c r="D5" i="15"/>
  <c r="E5" i="15"/>
  <c r="F5" i="15"/>
  <c r="B5" i="15"/>
  <c r="C29" i="14"/>
  <c r="D29" i="14"/>
  <c r="E29" i="14"/>
  <c r="F29" i="14"/>
  <c r="B29" i="14"/>
  <c r="C17" i="14"/>
  <c r="D17" i="14"/>
  <c r="E17" i="14"/>
  <c r="F17" i="14"/>
  <c r="B17" i="14"/>
  <c r="C10" i="14"/>
  <c r="D10" i="14"/>
  <c r="E10" i="14"/>
  <c r="F10" i="14"/>
  <c r="B10" i="14"/>
  <c r="C5" i="14"/>
  <c r="D5" i="14"/>
  <c r="E5" i="14"/>
  <c r="F5" i="14"/>
  <c r="B5" i="14"/>
  <c r="F1" i="15"/>
  <c r="E1" i="15"/>
  <c r="D1" i="15"/>
  <c r="C1" i="15"/>
  <c r="B1" i="15"/>
  <c r="F1" i="14"/>
  <c r="E1" i="14"/>
  <c r="D1" i="14"/>
  <c r="C1" i="14"/>
  <c r="B1" i="14"/>
  <c r="C32" i="13"/>
  <c r="D32" i="13"/>
  <c r="E32" i="13"/>
  <c r="F32" i="13"/>
  <c r="B32" i="13"/>
  <c r="F1" i="13"/>
  <c r="E1" i="13"/>
  <c r="D1" i="13"/>
  <c r="C1" i="13"/>
  <c r="B1" i="13"/>
  <c r="F58" i="12"/>
  <c r="E58" i="12"/>
  <c r="D58" i="12"/>
  <c r="F57" i="12"/>
  <c r="E57" i="12"/>
  <c r="D57" i="12"/>
  <c r="F55" i="12"/>
  <c r="E55" i="12"/>
  <c r="D55" i="12"/>
  <c r="F54" i="12"/>
  <c r="E54" i="12"/>
  <c r="D54" i="12"/>
  <c r="F53" i="12"/>
  <c r="E53" i="12"/>
  <c r="D53" i="12"/>
  <c r="F51" i="12"/>
  <c r="E51" i="12"/>
  <c r="D51" i="12"/>
  <c r="F50" i="12"/>
  <c r="E50" i="12"/>
  <c r="D50" i="12"/>
  <c r="F48" i="12"/>
  <c r="E48" i="12"/>
  <c r="D48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F20" i="12"/>
  <c r="E20" i="12"/>
  <c r="D20" i="12"/>
  <c r="F19" i="12"/>
  <c r="E19" i="12"/>
  <c r="D19" i="12"/>
  <c r="F18" i="12"/>
  <c r="E18" i="12"/>
  <c r="D18" i="12"/>
  <c r="C58" i="12"/>
  <c r="C57" i="12"/>
  <c r="C55" i="12"/>
  <c r="C54" i="12"/>
  <c r="C53" i="12"/>
  <c r="C51" i="12"/>
  <c r="C50" i="12"/>
  <c r="C48" i="12"/>
  <c r="C46" i="12"/>
  <c r="C45" i="12"/>
  <c r="C44" i="12"/>
  <c r="C43" i="12"/>
  <c r="C42" i="12"/>
  <c r="C41" i="12"/>
  <c r="C39" i="12"/>
  <c r="C38" i="12"/>
  <c r="C37" i="12"/>
  <c r="C36" i="12"/>
  <c r="C35" i="12"/>
  <c r="C34" i="12"/>
  <c r="C33" i="12"/>
  <c r="C32" i="12"/>
  <c r="C30" i="12"/>
  <c r="C29" i="12"/>
  <c r="C28" i="12"/>
  <c r="C27" i="12"/>
  <c r="C26" i="12"/>
  <c r="C25" i="12"/>
  <c r="C24" i="12"/>
  <c r="C23" i="12"/>
  <c r="C22" i="12"/>
  <c r="C20" i="12"/>
  <c r="C19" i="12"/>
  <c r="C18" i="12"/>
  <c r="F68" i="11"/>
  <c r="E68" i="11"/>
  <c r="D68" i="11"/>
  <c r="F66" i="11"/>
  <c r="E66" i="11"/>
  <c r="D66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3" i="11"/>
  <c r="E33" i="11"/>
  <c r="D33" i="11"/>
  <c r="F32" i="11"/>
  <c r="E32" i="11"/>
  <c r="D32" i="11"/>
  <c r="F31" i="11"/>
  <c r="E31" i="11"/>
  <c r="D31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4" i="11"/>
  <c r="E24" i="11"/>
  <c r="D24" i="11"/>
  <c r="F23" i="11"/>
  <c r="E23" i="11"/>
  <c r="D23" i="11"/>
  <c r="F22" i="11"/>
  <c r="E22" i="11"/>
  <c r="D22" i="11"/>
  <c r="F20" i="11"/>
  <c r="E20" i="11"/>
  <c r="D20" i="11"/>
  <c r="F19" i="11"/>
  <c r="E19" i="11"/>
  <c r="D19" i="11"/>
  <c r="F18" i="11"/>
  <c r="E18" i="11"/>
  <c r="D18" i="11"/>
  <c r="C64" i="11"/>
  <c r="C68" i="11"/>
  <c r="C66" i="11"/>
  <c r="C63" i="11"/>
  <c r="C62" i="11"/>
  <c r="C61" i="11"/>
  <c r="C60" i="11"/>
  <c r="C59" i="11"/>
  <c r="C57" i="11"/>
  <c r="C56" i="11"/>
  <c r="C55" i="11"/>
  <c r="C54" i="11"/>
  <c r="C53" i="11"/>
  <c r="C52" i="11"/>
  <c r="C50" i="11"/>
  <c r="C49" i="11"/>
  <c r="C48" i="11"/>
  <c r="C47" i="11"/>
  <c r="C46" i="11"/>
  <c r="C45" i="11"/>
  <c r="C44" i="11"/>
  <c r="C43" i="11"/>
  <c r="C40" i="11"/>
  <c r="C39" i="11"/>
  <c r="C38" i="11"/>
  <c r="C37" i="11"/>
  <c r="C36" i="11"/>
  <c r="C35" i="11"/>
  <c r="C33" i="11"/>
  <c r="C32" i="11"/>
  <c r="C31" i="11"/>
  <c r="C29" i="11"/>
  <c r="C28" i="11"/>
  <c r="C27" i="11"/>
  <c r="C26" i="11"/>
  <c r="C24" i="11"/>
  <c r="C23" i="11"/>
  <c r="C22" i="11"/>
  <c r="C20" i="11"/>
  <c r="C19" i="11"/>
  <c r="C18" i="11"/>
  <c r="F65" i="10"/>
  <c r="E65" i="10"/>
  <c r="D65" i="10"/>
  <c r="F64" i="10"/>
  <c r="E64" i="10"/>
  <c r="D64" i="10"/>
  <c r="F62" i="10"/>
  <c r="E62" i="10"/>
  <c r="D62" i="10"/>
  <c r="F60" i="10"/>
  <c r="E60" i="10"/>
  <c r="D60" i="10"/>
  <c r="F59" i="10"/>
  <c r="E59" i="10"/>
  <c r="D59" i="10"/>
  <c r="F57" i="10"/>
  <c r="E57" i="10"/>
  <c r="D57" i="10"/>
  <c r="F56" i="10"/>
  <c r="E56" i="10"/>
  <c r="D56" i="10"/>
  <c r="F55" i="10"/>
  <c r="E55" i="10"/>
  <c r="D55" i="10"/>
  <c r="F53" i="10"/>
  <c r="E53" i="10"/>
  <c r="D53" i="10"/>
  <c r="F52" i="10"/>
  <c r="E52" i="10"/>
  <c r="D52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6" i="10"/>
  <c r="E36" i="10"/>
  <c r="D36" i="10"/>
  <c r="F35" i="10"/>
  <c r="E35" i="10"/>
  <c r="D35" i="10"/>
  <c r="F34" i="10"/>
  <c r="E34" i="10"/>
  <c r="D34" i="10"/>
  <c r="F32" i="10"/>
  <c r="E32" i="10"/>
  <c r="D32" i="10"/>
  <c r="F30" i="10"/>
  <c r="E30" i="10"/>
  <c r="D30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3" i="10"/>
  <c r="E23" i="10"/>
  <c r="D23" i="10"/>
  <c r="F22" i="10"/>
  <c r="E22" i="10"/>
  <c r="D22" i="10"/>
  <c r="F20" i="10"/>
  <c r="E20" i="10"/>
  <c r="D20" i="10"/>
  <c r="F19" i="10"/>
  <c r="E19" i="10"/>
  <c r="D19" i="10"/>
  <c r="F18" i="10"/>
  <c r="E18" i="10"/>
  <c r="D18" i="10"/>
  <c r="C23" i="10"/>
  <c r="C65" i="10"/>
  <c r="C64" i="10"/>
  <c r="C62" i="10"/>
  <c r="C60" i="10"/>
  <c r="C59" i="10"/>
  <c r="C57" i="10"/>
  <c r="C56" i="10"/>
  <c r="C55" i="10"/>
  <c r="C53" i="10"/>
  <c r="C52" i="10"/>
  <c r="C50" i="10"/>
  <c r="C49" i="10"/>
  <c r="C48" i="10"/>
  <c r="C47" i="10"/>
  <c r="C46" i="10"/>
  <c r="C45" i="10"/>
  <c r="C44" i="10"/>
  <c r="C43" i="10"/>
  <c r="C41" i="10"/>
  <c r="C40" i="10"/>
  <c r="C39" i="10"/>
  <c r="C38" i="10"/>
  <c r="C36" i="10"/>
  <c r="C35" i="10"/>
  <c r="C34" i="10"/>
  <c r="C32" i="10"/>
  <c r="C30" i="10"/>
  <c r="C28" i="10"/>
  <c r="C27" i="10"/>
  <c r="C26" i="10"/>
  <c r="C25" i="10"/>
  <c r="C22" i="10"/>
  <c r="C20" i="10"/>
  <c r="C19" i="10"/>
  <c r="C18" i="10"/>
  <c r="F68" i="8"/>
  <c r="E68" i="8"/>
  <c r="D68" i="8"/>
  <c r="C68" i="8"/>
  <c r="F66" i="8"/>
  <c r="E66" i="8"/>
  <c r="D66" i="8"/>
  <c r="C66" i="8"/>
  <c r="F64" i="8"/>
  <c r="E64" i="8"/>
  <c r="D64" i="8"/>
  <c r="C64" i="8"/>
  <c r="F63" i="8"/>
  <c r="E63" i="8"/>
  <c r="D63" i="8"/>
  <c r="C63" i="8"/>
  <c r="F62" i="8"/>
  <c r="E62" i="8"/>
  <c r="D62" i="8"/>
  <c r="C62" i="8"/>
  <c r="F61" i="8"/>
  <c r="E61" i="8"/>
  <c r="D61" i="8"/>
  <c r="C61" i="8"/>
  <c r="F60" i="8"/>
  <c r="E60" i="8"/>
  <c r="D60" i="8"/>
  <c r="C60" i="8"/>
  <c r="F59" i="8"/>
  <c r="E59" i="8"/>
  <c r="D59" i="8"/>
  <c r="C59" i="8"/>
  <c r="F57" i="8"/>
  <c r="E57" i="8"/>
  <c r="D57" i="8"/>
  <c r="C57" i="8"/>
  <c r="F56" i="8"/>
  <c r="E56" i="8"/>
  <c r="D56" i="8"/>
  <c r="C56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0" i="8"/>
  <c r="E50" i="8"/>
  <c r="D50" i="8"/>
  <c r="C50" i="8"/>
  <c r="F49" i="8"/>
  <c r="E49" i="8"/>
  <c r="D49" i="8"/>
  <c r="C49" i="8"/>
  <c r="F48" i="8"/>
  <c r="E48" i="8"/>
  <c r="D48" i="8"/>
  <c r="C48" i="8"/>
  <c r="F47" i="8"/>
  <c r="E47" i="8"/>
  <c r="D47" i="8"/>
  <c r="C47" i="8"/>
  <c r="F46" i="8"/>
  <c r="E46" i="8"/>
  <c r="D46" i="8"/>
  <c r="C46" i="8"/>
  <c r="F45" i="8"/>
  <c r="E45" i="8"/>
  <c r="D45" i="8"/>
  <c r="C45" i="8"/>
  <c r="F44" i="8"/>
  <c r="E44" i="8"/>
  <c r="D44" i="8"/>
  <c r="C44" i="8"/>
  <c r="F43" i="8"/>
  <c r="E43" i="8"/>
  <c r="D43" i="8"/>
  <c r="C43" i="8"/>
  <c r="F40" i="8"/>
  <c r="E40" i="8"/>
  <c r="D40" i="8"/>
  <c r="C40" i="8"/>
  <c r="F39" i="8"/>
  <c r="E39" i="8"/>
  <c r="D39" i="8"/>
  <c r="C39" i="8"/>
  <c r="F38" i="8"/>
  <c r="E38" i="8"/>
  <c r="D38" i="8"/>
  <c r="C38" i="8"/>
  <c r="F37" i="8"/>
  <c r="E37" i="8"/>
  <c r="D37" i="8"/>
  <c r="C37" i="8"/>
  <c r="F36" i="8"/>
  <c r="E36" i="8"/>
  <c r="D36" i="8"/>
  <c r="C36" i="8"/>
  <c r="F35" i="8"/>
  <c r="E35" i="8"/>
  <c r="D35" i="8"/>
  <c r="C35" i="8"/>
  <c r="F33" i="8"/>
  <c r="E33" i="8"/>
  <c r="D33" i="8"/>
  <c r="C33" i="8"/>
  <c r="F32" i="8"/>
  <c r="E32" i="8"/>
  <c r="D32" i="8"/>
  <c r="C32" i="8"/>
  <c r="F31" i="8"/>
  <c r="E31" i="8"/>
  <c r="D31" i="8"/>
  <c r="C31" i="8"/>
  <c r="F29" i="8"/>
  <c r="E29" i="8"/>
  <c r="D29" i="8"/>
  <c r="C29" i="8"/>
  <c r="F28" i="8"/>
  <c r="E28" i="8"/>
  <c r="D28" i="8"/>
  <c r="C28" i="8"/>
  <c r="F27" i="8"/>
  <c r="E27" i="8"/>
  <c r="D27" i="8"/>
  <c r="C27" i="8"/>
  <c r="F26" i="8"/>
  <c r="E26" i="8"/>
  <c r="D26" i="8"/>
  <c r="C26" i="8"/>
  <c r="F24" i="8"/>
  <c r="E24" i="8"/>
  <c r="D24" i="8"/>
  <c r="C24" i="8"/>
  <c r="F23" i="8"/>
  <c r="E23" i="8"/>
  <c r="D23" i="8"/>
  <c r="C23" i="8"/>
  <c r="F22" i="8"/>
  <c r="E22" i="8"/>
  <c r="D22" i="8"/>
  <c r="C22" i="8"/>
  <c r="F20" i="8"/>
  <c r="E20" i="8"/>
  <c r="D20" i="8"/>
  <c r="C20" i="8"/>
  <c r="F19" i="8"/>
  <c r="E19" i="8"/>
  <c r="D19" i="8"/>
  <c r="C19" i="8"/>
  <c r="F18" i="8"/>
  <c r="E18" i="8"/>
  <c r="D18" i="8"/>
  <c r="C18" i="8"/>
  <c r="B68" i="8"/>
  <c r="B66" i="8"/>
  <c r="B64" i="8"/>
  <c r="B63" i="8"/>
  <c r="B62" i="8"/>
  <c r="B61" i="8"/>
  <c r="B60" i="8"/>
  <c r="B59" i="8"/>
  <c r="B57" i="8"/>
  <c r="B56" i="8"/>
  <c r="B55" i="8"/>
  <c r="B54" i="8"/>
  <c r="B53" i="8"/>
  <c r="B52" i="8"/>
  <c r="B50" i="8"/>
  <c r="B49" i="8"/>
  <c r="B48" i="8"/>
  <c r="B47" i="8"/>
  <c r="B46" i="8"/>
  <c r="B45" i="8"/>
  <c r="B44" i="8"/>
  <c r="B43" i="8"/>
  <c r="B40" i="8"/>
  <c r="B39" i="8"/>
  <c r="B38" i="8"/>
  <c r="B37" i="8"/>
  <c r="B36" i="8"/>
  <c r="B35" i="8"/>
  <c r="B33" i="8"/>
  <c r="B32" i="8"/>
  <c r="B31" i="8"/>
  <c r="B29" i="8"/>
  <c r="B28" i="8"/>
  <c r="B27" i="8"/>
  <c r="B26" i="8"/>
  <c r="B24" i="8"/>
  <c r="B23" i="8"/>
  <c r="B22" i="8"/>
  <c r="B20" i="8"/>
  <c r="B19" i="8"/>
  <c r="B18" i="8"/>
  <c r="F65" i="7"/>
  <c r="E65" i="7"/>
  <c r="D65" i="7"/>
  <c r="C65" i="7"/>
  <c r="F64" i="7"/>
  <c r="E64" i="7"/>
  <c r="D64" i="7"/>
  <c r="C64" i="7"/>
  <c r="B65" i="7"/>
  <c r="B64" i="7"/>
  <c r="F62" i="7"/>
  <c r="E62" i="7"/>
  <c r="D62" i="7"/>
  <c r="C62" i="7"/>
  <c r="B62" i="7"/>
  <c r="F60" i="7"/>
  <c r="E60" i="7"/>
  <c r="D60" i="7"/>
  <c r="C60" i="7"/>
  <c r="B60" i="7"/>
  <c r="F59" i="7"/>
  <c r="E59" i="7"/>
  <c r="D59" i="7"/>
  <c r="C59" i="7"/>
  <c r="B59" i="7"/>
  <c r="F57" i="7"/>
  <c r="E57" i="7"/>
  <c r="D57" i="7"/>
  <c r="C57" i="7"/>
  <c r="B57" i="7"/>
  <c r="F56" i="7"/>
  <c r="E56" i="7"/>
  <c r="D56" i="7"/>
  <c r="C56" i="7"/>
  <c r="B56" i="7"/>
  <c r="F55" i="7"/>
  <c r="E55" i="7"/>
  <c r="D55" i="7"/>
  <c r="C55" i="7"/>
  <c r="B55" i="7"/>
  <c r="F53" i="7"/>
  <c r="E53" i="7"/>
  <c r="D53" i="7"/>
  <c r="C53" i="7"/>
  <c r="B53" i="7"/>
  <c r="F52" i="7"/>
  <c r="E52" i="7"/>
  <c r="D52" i="7"/>
  <c r="C52" i="7"/>
  <c r="B52" i="7"/>
  <c r="F50" i="7"/>
  <c r="E50" i="7"/>
  <c r="D50" i="7"/>
  <c r="C50" i="7"/>
  <c r="B50" i="7"/>
  <c r="F49" i="7"/>
  <c r="E49" i="7"/>
  <c r="D49" i="7"/>
  <c r="C49" i="7"/>
  <c r="B49" i="7"/>
  <c r="F48" i="7"/>
  <c r="E48" i="7"/>
  <c r="D48" i="7"/>
  <c r="C48" i="7"/>
  <c r="B48" i="7"/>
  <c r="F47" i="7"/>
  <c r="E47" i="7"/>
  <c r="D47" i="7"/>
  <c r="C47" i="7"/>
  <c r="B47" i="7"/>
  <c r="F46" i="7"/>
  <c r="E46" i="7"/>
  <c r="D46" i="7"/>
  <c r="C46" i="7"/>
  <c r="B46" i="7"/>
  <c r="F45" i="7"/>
  <c r="E45" i="7"/>
  <c r="D45" i="7"/>
  <c r="C45" i="7"/>
  <c r="B45" i="7"/>
  <c r="F44" i="7"/>
  <c r="E44" i="7"/>
  <c r="D44" i="7"/>
  <c r="C44" i="7"/>
  <c r="B44" i="7"/>
  <c r="F43" i="7"/>
  <c r="E43" i="7"/>
  <c r="D43" i="7"/>
  <c r="C43" i="7"/>
  <c r="B43" i="7"/>
  <c r="F34" i="7"/>
  <c r="E34" i="7"/>
  <c r="D34" i="7"/>
  <c r="C34" i="7"/>
  <c r="B34" i="7"/>
  <c r="F41" i="7"/>
  <c r="E41" i="7"/>
  <c r="D41" i="7"/>
  <c r="C41" i="7"/>
  <c r="B41" i="7"/>
  <c r="F40" i="7"/>
  <c r="E40" i="7"/>
  <c r="D40" i="7"/>
  <c r="C40" i="7"/>
  <c r="B40" i="7"/>
  <c r="F39" i="7"/>
  <c r="E39" i="7"/>
  <c r="D39" i="7"/>
  <c r="C39" i="7"/>
  <c r="B39" i="7"/>
  <c r="F38" i="7"/>
  <c r="E38" i="7"/>
  <c r="D38" i="7"/>
  <c r="C38" i="7"/>
  <c r="B38" i="7"/>
  <c r="B36" i="7"/>
  <c r="C36" i="7"/>
  <c r="F36" i="7"/>
  <c r="E36" i="7"/>
  <c r="D36" i="7"/>
  <c r="F35" i="7"/>
  <c r="E35" i="7"/>
  <c r="D35" i="7"/>
  <c r="C35" i="7"/>
  <c r="B35" i="7"/>
  <c r="F32" i="7"/>
  <c r="E32" i="7"/>
  <c r="D32" i="7"/>
  <c r="C32" i="7"/>
  <c r="B32" i="7"/>
  <c r="F30" i="7"/>
  <c r="E30" i="7"/>
  <c r="D30" i="7"/>
  <c r="C30" i="7"/>
  <c r="B30" i="7"/>
  <c r="F28" i="7"/>
  <c r="E28" i="7"/>
  <c r="D28" i="7"/>
  <c r="C28" i="7"/>
  <c r="B28" i="7"/>
  <c r="F27" i="7"/>
  <c r="E27" i="7"/>
  <c r="D27" i="7"/>
  <c r="C27" i="7"/>
  <c r="B27" i="7"/>
  <c r="F26" i="7"/>
  <c r="E26" i="7"/>
  <c r="D26" i="7"/>
  <c r="C26" i="7"/>
  <c r="B26" i="7"/>
  <c r="F25" i="7"/>
  <c r="E25" i="7"/>
  <c r="D25" i="7"/>
  <c r="C25" i="7"/>
  <c r="B25" i="7"/>
  <c r="F23" i="7"/>
  <c r="E23" i="7"/>
  <c r="D23" i="7"/>
  <c r="C23" i="7"/>
  <c r="B23" i="7"/>
  <c r="F22" i="7"/>
  <c r="E22" i="7"/>
  <c r="D22" i="7"/>
  <c r="C22" i="7"/>
  <c r="B22" i="7"/>
  <c r="F20" i="7"/>
  <c r="E20" i="7"/>
  <c r="D20" i="7"/>
  <c r="C20" i="7"/>
  <c r="B20" i="7"/>
  <c r="F19" i="7"/>
  <c r="E19" i="7"/>
  <c r="D19" i="7"/>
  <c r="C19" i="7"/>
  <c r="B19" i="7"/>
  <c r="F18" i="7"/>
  <c r="E18" i="7"/>
  <c r="D18" i="7"/>
  <c r="C18" i="7"/>
  <c r="B18" i="7"/>
  <c r="C23" i="5"/>
  <c r="C20" i="5"/>
  <c r="C21" i="5"/>
  <c r="C22" i="5"/>
  <c r="C24" i="5"/>
  <c r="D23" i="5"/>
  <c r="E23" i="5"/>
  <c r="F23" i="5"/>
  <c r="B23" i="5"/>
  <c r="D21" i="5"/>
  <c r="E21" i="5"/>
  <c r="F21" i="5"/>
  <c r="B21" i="5"/>
  <c r="C16" i="5"/>
  <c r="D16" i="5"/>
  <c r="E16" i="5"/>
  <c r="F16" i="5"/>
  <c r="F15" i="5"/>
  <c r="F17" i="5"/>
  <c r="B16" i="5"/>
  <c r="B15" i="5"/>
  <c r="B17" i="5"/>
  <c r="D22" i="5"/>
  <c r="E22" i="5"/>
  <c r="F22" i="5"/>
  <c r="B22" i="5"/>
  <c r="C9" i="5"/>
  <c r="D9" i="5"/>
  <c r="E9" i="5"/>
  <c r="F9" i="5"/>
  <c r="B9" i="5"/>
  <c r="D20" i="5"/>
  <c r="E20" i="5"/>
  <c r="F20" i="5"/>
  <c r="F24" i="5"/>
  <c r="B20" i="5"/>
  <c r="C15" i="5"/>
  <c r="C17" i="5"/>
  <c r="D15" i="5"/>
  <c r="D17" i="5"/>
  <c r="E15" i="5"/>
  <c r="E17" i="5"/>
  <c r="C11" i="5"/>
  <c r="C8" i="5"/>
  <c r="C10" i="5"/>
  <c r="C12" i="5"/>
  <c r="D11" i="5"/>
  <c r="D8" i="5"/>
  <c r="D10" i="5"/>
  <c r="D12" i="5"/>
  <c r="E11" i="5"/>
  <c r="F11" i="5"/>
  <c r="B11" i="5"/>
  <c r="B8" i="5"/>
  <c r="B10" i="5"/>
  <c r="B12" i="5"/>
  <c r="E10" i="5"/>
  <c r="F10" i="5"/>
  <c r="E8" i="5"/>
  <c r="F8" i="5"/>
  <c r="F12" i="5"/>
  <c r="C4" i="5"/>
  <c r="C3" i="5"/>
  <c r="C5" i="5"/>
  <c r="D4" i="5"/>
  <c r="E4" i="5"/>
  <c r="F4" i="5"/>
  <c r="B4" i="5"/>
  <c r="D3" i="5"/>
  <c r="D5" i="5"/>
  <c r="E3" i="5"/>
  <c r="E5" i="5"/>
  <c r="F3" i="5"/>
  <c r="F5" i="5"/>
  <c r="B3" i="5"/>
  <c r="B5" i="5"/>
  <c r="C1" i="5"/>
  <c r="D1" i="5"/>
  <c r="E1" i="5"/>
  <c r="F1" i="5"/>
  <c r="B1" i="5"/>
  <c r="B24" i="5"/>
  <c r="E24" i="5"/>
  <c r="D24" i="5"/>
  <c r="E12" i="5"/>
</calcChain>
</file>

<file path=xl/sharedStrings.xml><?xml version="1.0" encoding="utf-8"?>
<sst xmlns="http://schemas.openxmlformats.org/spreadsheetml/2006/main" count="1214" uniqueCount="296">
  <si>
    <t> </t>
  </si>
  <si>
    <t>Historical</t>
  </si>
  <si>
    <t>Latest on Right</t>
  </si>
  <si>
    <t>S&amp;P Capital IQ (Default)</t>
  </si>
  <si>
    <t>Capital IQ (Default)</t>
  </si>
  <si>
    <t xml:space="preserve">For the Fiscal Period Ending
</t>
  </si>
  <si>
    <t>Currency</t>
  </si>
  <si>
    <t>USD</t>
  </si>
  <si>
    <t>-</t>
  </si>
  <si>
    <t>EBITDA</t>
  </si>
  <si>
    <t>EBIT</t>
  </si>
  <si>
    <t>Net Income</t>
  </si>
  <si>
    <t>NM</t>
  </si>
  <si>
    <t xml:space="preserve"> </t>
  </si>
  <si>
    <t xml:space="preserve">
               </t>
  </si>
  <si>
    <t>Micron Technology, Inc. (NasdaqGS:MU) &gt; Financials &gt; Income Statement</t>
  </si>
  <si>
    <t>In Millions of the reported currency, except per share items.</t>
  </si>
  <si>
    <t>Template:</t>
  </si>
  <si>
    <t>Standard</t>
  </si>
  <si>
    <t>Restatement:</t>
  </si>
  <si>
    <t>Latest Filings</t>
  </si>
  <si>
    <t>Period Type:</t>
  </si>
  <si>
    <t>Annual</t>
  </si>
  <si>
    <t>Order:</t>
  </si>
  <si>
    <t>Currency:</t>
  </si>
  <si>
    <t>Reported Currency</t>
  </si>
  <si>
    <t>Conversion:</t>
  </si>
  <si>
    <t>Units:</t>
  </si>
  <si>
    <t>Decimals:</t>
  </si>
  <si>
    <t>Source:</t>
  </si>
  <si>
    <t>Capital IQ &amp; Proprietary Data</t>
  </si>
  <si>
    <t>Income Statement</t>
  </si>
  <si>
    <t>12 months
Sep-02-2021</t>
  </si>
  <si>
    <t>12 months
Sep-01-2022</t>
  </si>
  <si>
    <t>Reclassified
12 months
Aug-31-2023</t>
  </si>
  <si>
    <t>Reclassified
12 months
Aug-29-2024</t>
  </si>
  <si>
    <t>12 months
Aug-28-2025</t>
  </si>
  <si>
    <t>Revenue</t>
  </si>
  <si>
    <t>Other Revenue</t>
  </si>
  <si>
    <t xml:space="preserve">  Total Revenue</t>
  </si>
  <si>
    <t>Cost Of Goods Sold</t>
  </si>
  <si>
    <t xml:space="preserve">  Gross Profit</t>
  </si>
  <si>
    <t>Selling General &amp; Admin Exp.</t>
  </si>
  <si>
    <t>R &amp; D Exp.</t>
  </si>
  <si>
    <t>Depreciation &amp; Amort.</t>
  </si>
  <si>
    <t>Other Operating Expense/(Income)</t>
  </si>
  <si>
    <t xml:space="preserve">  Other Operating Exp., Total</t>
  </si>
  <si>
    <t xml:space="preserve">  Operating Income</t>
  </si>
  <si>
    <t>Interest Expense</t>
  </si>
  <si>
    <t>Interest and Invest. Income</t>
  </si>
  <si>
    <t xml:space="preserve">  Net Interest Exp.</t>
  </si>
  <si>
    <t>Income/(Loss) from Affiliates</t>
  </si>
  <si>
    <t>Currency Exchange Gains (Loss)</t>
  </si>
  <si>
    <t>Other Non-Operating Inc. (Exp.)</t>
  </si>
  <si>
    <t xml:space="preserve">  EBT Excl. Unusual Items</t>
  </si>
  <si>
    <t>Restructuring Charges</t>
  </si>
  <si>
    <t>Impairment of Goodwill</t>
  </si>
  <si>
    <t>Gain (Loss) On Sale Of Invest.</t>
  </si>
  <si>
    <t>Gain (Loss) On Sale Of Assets</t>
  </si>
  <si>
    <t>Asset Writedown</t>
  </si>
  <si>
    <t>Legal Settlements</t>
  </si>
  <si>
    <t>Other Unusual Items</t>
  </si>
  <si>
    <t xml:space="preserve">  EBT Incl. Unusual Items</t>
  </si>
  <si>
    <t>Income Tax Expense</t>
  </si>
  <si>
    <t xml:space="preserve">  Earnings from Cont. Ops.</t>
  </si>
  <si>
    <t>Earnings of Discontinued Ops.</t>
  </si>
  <si>
    <t>Extraord. Item &amp; Account. Change</t>
  </si>
  <si>
    <t xml:space="preserve">  Net Income to Company</t>
  </si>
  <si>
    <t>Minority Int. in Earnings</t>
  </si>
  <si>
    <t xml:space="preserve">  Net Income</t>
  </si>
  <si>
    <t>Pref. Dividends and Other Adj.</t>
  </si>
  <si>
    <t xml:space="preserve">  NI to Common Incl Extra Items</t>
  </si>
  <si>
    <t xml:space="preserve">  NI to Common Excl. Extra Items</t>
  </si>
  <si>
    <t>Per Share Items</t>
  </si>
  <si>
    <t>Basic EPS</t>
  </si>
  <si>
    <t>Basic EPS Excl. Extra Items</t>
  </si>
  <si>
    <t>Weighted Avg. Basic Shares Out.</t>
  </si>
  <si>
    <t>Diluted EPS</t>
  </si>
  <si>
    <t>Diluted EPS Excl. Extra Items</t>
  </si>
  <si>
    <t>Weighted Avg. Diluted Shares Out.</t>
  </si>
  <si>
    <t>Normalized Basic EPS</t>
  </si>
  <si>
    <t>Normalized Diluted EPS</t>
  </si>
  <si>
    <t>Dividends per Share</t>
  </si>
  <si>
    <t>Payout Ratio %</t>
  </si>
  <si>
    <t>NA</t>
  </si>
  <si>
    <t>Shares per Depository Receipt</t>
  </si>
  <si>
    <t>Supplemental Items</t>
  </si>
  <si>
    <t>EBITA</t>
  </si>
  <si>
    <t>EBITDAR</t>
  </si>
  <si>
    <t>Effective Tax Rate %</t>
  </si>
  <si>
    <t>Current Domestic Taxes</t>
  </si>
  <si>
    <t>Current Foreign Taxes</t>
  </si>
  <si>
    <t>Total Current Taxes</t>
  </si>
  <si>
    <t>Deferred Domestic Taxes</t>
  </si>
  <si>
    <t>Deferred Foreign Taxes</t>
  </si>
  <si>
    <t>Total Deferred Taxes</t>
  </si>
  <si>
    <t>Normalized Net Income</t>
  </si>
  <si>
    <t>Interest Capitalized</t>
  </si>
  <si>
    <t>Interest on Long Term Debt</t>
  </si>
  <si>
    <t>Filing Date</t>
  </si>
  <si>
    <t>Restatement Type</t>
  </si>
  <si>
    <t>NC</t>
  </si>
  <si>
    <t>RC</t>
  </si>
  <si>
    <t>O</t>
  </si>
  <si>
    <t>Calculation Type</t>
  </si>
  <si>
    <t>REP</t>
  </si>
  <si>
    <t>Supplemental Operating Expense Items</t>
  </si>
  <si>
    <t>R&amp;D Exp.</t>
  </si>
  <si>
    <t>Net Rental Exp.</t>
  </si>
  <si>
    <t>Imputed Oper. Lease Interest Exp.</t>
  </si>
  <si>
    <t>Imputed Oper. Lease Depreciation</t>
  </si>
  <si>
    <t>Stock-Based Comp., COGS</t>
  </si>
  <si>
    <t>Stock-Based Comp., R&amp;D Exp.</t>
  </si>
  <si>
    <t>Stock-Based Comp., SG&amp;A Exp.</t>
  </si>
  <si>
    <t>Stock-Based Comp., Unallocated</t>
  </si>
  <si>
    <t xml:space="preserve">  Stock-Based Comp., Total</t>
  </si>
  <si>
    <t>Note: For multiple class companies, per share items are primary class equivalent, and for foreign companies listed as primary ADRs, per share items are ADR-equivalent.</t>
  </si>
  <si>
    <t>Micron Technology, Inc. (NasdaqGS:MU) &gt; Financials &gt; Balance Sheet</t>
  </si>
  <si>
    <t>In Millions of the reported currency, except per share items.</t>
  </si>
  <si>
    <t>Template:</t>
  </si>
  <si>
    <t>Restatement:</t>
  </si>
  <si>
    <t>Period Type:</t>
  </si>
  <si>
    <t>Order:</t>
  </si>
  <si>
    <t>Currency:</t>
  </si>
  <si>
    <t>Conversion:</t>
  </si>
  <si>
    <t>Units:</t>
  </si>
  <si>
    <t>Decimals:</t>
  </si>
  <si>
    <t>Source:</t>
  </si>
  <si>
    <t>Balance Sheet</t>
  </si>
  <si>
    <t xml:space="preserve">Balance Sheet as of:
</t>
  </si>
  <si>
    <t>ASSETS</t>
  </si>
  <si>
    <t>Cash And Equivalents</t>
  </si>
  <si>
    <t>Short Term Investments</t>
  </si>
  <si>
    <t xml:space="preserve">  Total Cash &amp; ST Investments</t>
  </si>
  <si>
    <t>Accounts Receivable</t>
  </si>
  <si>
    <t>Other Receivables</t>
  </si>
  <si>
    <t xml:space="preserve">  Total Receivables</t>
  </si>
  <si>
    <t>Inventory</t>
  </si>
  <si>
    <t>Restricted Cash</t>
  </si>
  <si>
    <t>Other Current Assets</t>
  </si>
  <si>
    <t xml:space="preserve">  Total Current Assets</t>
  </si>
  <si>
    <t>Gross Property, Plant &amp; Equipment</t>
  </si>
  <si>
    <t>Accumulated Depreciation</t>
  </si>
  <si>
    <t xml:space="preserve">  Net Property, Plant &amp; Equipment</t>
  </si>
  <si>
    <t>Long-term Investments</t>
  </si>
  <si>
    <t>Goodwill</t>
  </si>
  <si>
    <t>Other Intangibles</t>
  </si>
  <si>
    <t>Deferred Tax Assets, LT</t>
  </si>
  <si>
    <t>Other Long-Term Assets</t>
  </si>
  <si>
    <t>Total Assets</t>
  </si>
  <si>
    <t>LIABILITIES</t>
  </si>
  <si>
    <t>Accounts Payable</t>
  </si>
  <si>
    <t>Accrued Exp.</t>
  </si>
  <si>
    <t>Curr. Port. of LT Debt</t>
  </si>
  <si>
    <t>Curr. Port. of Leases</t>
  </si>
  <si>
    <t>Curr. Income Taxes Payable</t>
  </si>
  <si>
    <t>Unearned Revenue, Current</t>
  </si>
  <si>
    <t>Other Current Liabilities</t>
  </si>
  <si>
    <t xml:space="preserve">  Total Current Liabilities</t>
  </si>
  <si>
    <t>Long-Term Debt</t>
  </si>
  <si>
    <t>Long-Term Leases</t>
  </si>
  <si>
    <t>Unearned Revenue, Non-Current</t>
  </si>
  <si>
    <t>Def. Tax Liability, Non-Curr.</t>
  </si>
  <si>
    <t>Other Non-Current Liabilities</t>
  </si>
  <si>
    <t>Total Liabilities</t>
  </si>
  <si>
    <t>Common Stock</t>
  </si>
  <si>
    <t>Additional Paid In Capital</t>
  </si>
  <si>
    <t>Retained Earnings</t>
  </si>
  <si>
    <t>Treasury Stock</t>
  </si>
  <si>
    <t>Comprehensive Inc. and Other</t>
  </si>
  <si>
    <t xml:space="preserve">  Total Common Equity</t>
  </si>
  <si>
    <t>Total Equity</t>
  </si>
  <si>
    <t>Total Liabilities And Equity</t>
  </si>
  <si>
    <t>Total Shares Out. on Filing Date</t>
  </si>
  <si>
    <t>Total Shares Out. on Balance Sheet Date</t>
  </si>
  <si>
    <t>Book Value/Share</t>
  </si>
  <si>
    <t>Tangible Book Value</t>
  </si>
  <si>
    <t>Tangible Book Value/Share</t>
  </si>
  <si>
    <t>Total Debt</t>
  </si>
  <si>
    <t>Net Debt</t>
  </si>
  <si>
    <t>Debt Equiv. of Unfunded Proj. Benefit Obligation</t>
  </si>
  <si>
    <t>Debt Equivalent Oper. Leases</t>
  </si>
  <si>
    <t>Inventory Method</t>
  </si>
  <si>
    <t>Avg Cost</t>
  </si>
  <si>
    <t>FIFO</t>
  </si>
  <si>
    <t>Raw Materials Inventory</t>
  </si>
  <si>
    <t>Work in Progress Inventory</t>
  </si>
  <si>
    <t>Finished Goods Inventory</t>
  </si>
  <si>
    <t>Land</t>
  </si>
  <si>
    <t>Buildings</t>
  </si>
  <si>
    <t>Machinery</t>
  </si>
  <si>
    <t>Construction in Progress</t>
  </si>
  <si>
    <t>Full Time Employees</t>
  </si>
  <si>
    <t>RUP</t>
  </si>
  <si>
    <t>Note: For multiple class companies, total share counts are primary class equivalent, and for foreign companies listed as primary ADRs, total share counts are ADR-equivalent.</t>
  </si>
  <si>
    <t>Micron Technology, Inc. (NasdaqGS:MU) &gt; Financials &gt; Cash Flow</t>
  </si>
  <si>
    <t>In Millions of the reported currency, except per share items.</t>
  </si>
  <si>
    <t>Template:</t>
  </si>
  <si>
    <t>Restatement:</t>
  </si>
  <si>
    <t>Period Type:</t>
  </si>
  <si>
    <t>Order:</t>
  </si>
  <si>
    <t>Currency:</t>
  </si>
  <si>
    <t>Conversion:</t>
  </si>
  <si>
    <t>Units:</t>
  </si>
  <si>
    <t>Decimals:</t>
  </si>
  <si>
    <t>Source:</t>
  </si>
  <si>
    <t>Cash Flow</t>
  </si>
  <si>
    <t>12 months
Aug-31-2023</t>
  </si>
  <si>
    <t>12 months
Aug-29-2024</t>
  </si>
  <si>
    <t>Depreciation &amp; Amort., Total</t>
  </si>
  <si>
    <t>Other Amortization</t>
  </si>
  <si>
    <t>Asset Writedown &amp; Restructuring Costs</t>
  </si>
  <si>
    <t>Stock-Based Compensation</t>
  </si>
  <si>
    <t>Other Operating Activities</t>
  </si>
  <si>
    <t>Change in Acc. Receivable</t>
  </si>
  <si>
    <t>Change In Inventories</t>
  </si>
  <si>
    <t>Change in Acc. Payable</t>
  </si>
  <si>
    <t>Change in Other Net Operating Assets</t>
  </si>
  <si>
    <t xml:space="preserve">  Cash from Ops.</t>
  </si>
  <si>
    <t>Capital Expenditure</t>
  </si>
  <si>
    <t>Sale of Property, Plant, and Equipment</t>
  </si>
  <si>
    <t>Cash Acquisitions</t>
  </si>
  <si>
    <t>Divestitures</t>
  </si>
  <si>
    <t>Invest. in Marketable &amp; Equity Securt.</t>
  </si>
  <si>
    <t>Net (Inc.) Dec. in Loans Originated/Sold</t>
  </si>
  <si>
    <t>Other Investing Activities</t>
  </si>
  <si>
    <t xml:space="preserve">  Cash from Investing</t>
  </si>
  <si>
    <t>Short Term Debt Issued</t>
  </si>
  <si>
    <t>Long-Term Debt Issued</t>
  </si>
  <si>
    <t>Total Debt Issued</t>
  </si>
  <si>
    <t>Short Term Debt Repaid</t>
  </si>
  <si>
    <t>Long-Term Debt Repaid</t>
  </si>
  <si>
    <t>Total Debt Repaid</t>
  </si>
  <si>
    <t>Repurchase of Common Stock</t>
  </si>
  <si>
    <t>Common Dividends Paid</t>
  </si>
  <si>
    <t>Total Dividends Paid</t>
  </si>
  <si>
    <t>Special Dividend Paid</t>
  </si>
  <si>
    <t>Other Financing Activities</t>
  </si>
  <si>
    <t xml:space="preserve">  Cash from Financing</t>
  </si>
  <si>
    <t>Foreign Exchange Rate Adj.</t>
  </si>
  <si>
    <t xml:space="preserve">  Net Change in Cash</t>
  </si>
  <si>
    <t>Cash Interest Paid</t>
  </si>
  <si>
    <t>Cash Taxes Paid</t>
  </si>
  <si>
    <t>Levered Free Cash Flow</t>
  </si>
  <si>
    <t>Unlevered Free Cash Flow</t>
  </si>
  <si>
    <t>Change in Net Working Capital</t>
  </si>
  <si>
    <t>Net Debt Issued</t>
  </si>
  <si>
    <t xml:space="preserve">Current Assets </t>
  </si>
  <si>
    <t>Current Liabilities</t>
  </si>
  <si>
    <t>Current Ratio</t>
  </si>
  <si>
    <t xml:space="preserve">Cash </t>
  </si>
  <si>
    <t>Quick Ratio</t>
  </si>
  <si>
    <t>Times interest earned coverage ratio</t>
  </si>
  <si>
    <t xml:space="preserve">Int exp: </t>
  </si>
  <si>
    <t>TIE/int cov ratio</t>
  </si>
  <si>
    <t xml:space="preserve">Cash times interest earned </t>
  </si>
  <si>
    <t xml:space="preserve">Cash TIE </t>
  </si>
  <si>
    <t xml:space="preserve">Current ratio </t>
  </si>
  <si>
    <t xml:space="preserve">Quick ratio (acid test) </t>
  </si>
  <si>
    <t>Gross Margin</t>
  </si>
  <si>
    <t>(Net) Profit Margin</t>
  </si>
  <si>
    <t>Income from Operations Margin</t>
  </si>
  <si>
    <t>Return on Equity</t>
  </si>
  <si>
    <t>Return on Net Operating Assets</t>
  </si>
  <si>
    <t>Operating Income</t>
  </si>
  <si>
    <t>(In Millions)</t>
  </si>
  <si>
    <t>NOPAT</t>
  </si>
  <si>
    <t>Net Operating Assets</t>
  </si>
  <si>
    <t>RNOA</t>
  </si>
  <si>
    <t>Total Asset Turnover</t>
  </si>
  <si>
    <t>Net Fixed Assets Turnover</t>
  </si>
  <si>
    <t>Accounts Receivable Turnover</t>
  </si>
  <si>
    <t>Inventory Turnover</t>
  </si>
  <si>
    <t xml:space="preserve">Accounts Payable Turnover </t>
  </si>
  <si>
    <t>Return on Assets</t>
  </si>
  <si>
    <t>Net Property Plant &amp; Equipment</t>
  </si>
  <si>
    <t>Cost of Goods Sold</t>
  </si>
  <si>
    <t>Accounts Payable Turnover</t>
  </si>
  <si>
    <t>Debt to Equity Ratio</t>
  </si>
  <si>
    <t>Debt Percentage Ratio</t>
  </si>
  <si>
    <t>Operating Margin</t>
  </si>
  <si>
    <t>ROA</t>
  </si>
  <si>
    <t>ROE</t>
  </si>
  <si>
    <t>Total Revenue</t>
  </si>
  <si>
    <t>Net Profit Margin</t>
  </si>
  <si>
    <t>Prior Year Inventory</t>
  </si>
  <si>
    <t>Current Year Inventory</t>
  </si>
  <si>
    <t>Average Inventory</t>
  </si>
  <si>
    <t xml:space="preserve">Marketable Securities </t>
  </si>
  <si>
    <t xml:space="preserve">Accounts Receivable </t>
  </si>
  <si>
    <t xml:space="preserve">Rurrent Liabilities </t>
  </si>
  <si>
    <t xml:space="preserve">Cash Flow From Operations </t>
  </si>
  <si>
    <t xml:space="preserve">Interest Paid </t>
  </si>
  <si>
    <t xml:space="preserve">Taxes Paid </t>
  </si>
  <si>
    <t>Tax (21%)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</si>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</sst>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_(* #,##0.0_);_(* \(#,##0.0\)_)\ ;_(* 0_)"/>
    <numFmt numFmtId="165" formatCode="_(#,##0.0%_);_(\(#,##0.0%\)_);_(#,##0.0%_)"/>
    <numFmt numFmtId="166" formatCode="_(* #,##0.0#_);_(* \(#,##0.0#\)_)\ ;_(* 0_)"/>
    <numFmt numFmtId="167" formatCode="_(&quot;$&quot;#,##0.0#_);_(\(&quot;$&quot;#,##0.0#\)_);_(&quot;$&quot;&quot; - &quot;_)"/>
    <numFmt numFmtId="168" formatCode="_(* #,##0.0##_);_(* \(#,##0.0##\)_)\ ;_(* 0_)"/>
    <numFmt numFmtId="169" formatCode="mmm\-dd\-yyyy"/>
    <numFmt numFmtId="170" formatCode="_(* #,##0_);_(* \(#,##0\)_)\ ;_(* 0_)"/>
    <numFmt numFmtId="171" formatCode="0.0%"/>
    <numFmt numFmtId="174" formatCode="_(* #,##0.0_);_(* \(#,##0.0\);_(* &quot;-&quot;_);_(@_)"/>
    <numFmt numFmtId="175" formatCode="_(* #,##0.0_);_(* \(#,##0.0\);_(* &quot;-&quot;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"/>
      <color indexed="9"/>
      <name val="Symbol"/>
      <family val="1"/>
      <charset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u val="double"/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darkGray"/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8">
    <xf numFmtId="0" fontId="0" fillId="0" borderId="0"/>
    <xf numFmtId="0" fontId="15" fillId="0" borderId="0" applyAlignment="0"/>
    <xf numFmtId="0" fontId="16" fillId="0" borderId="0" applyAlignment="0"/>
    <xf numFmtId="0" fontId="8" fillId="2" borderId="0" applyAlignment="0"/>
    <xf numFmtId="0" fontId="14" fillId="0" borderId="0" applyAlignment="0"/>
    <xf numFmtId="0" fontId="6" fillId="3" borderId="0" applyAlignment="0"/>
    <xf numFmtId="0" fontId="5" fillId="4" borderId="0" applyAlignment="0"/>
    <xf numFmtId="0" fontId="4" fillId="0" borderId="0" applyAlignment="0"/>
    <xf numFmtId="9" fontId="1" fillId="0" borderId="0" applyFont="0" applyFill="0" applyBorder="0" applyAlignment="0" applyProtection="0"/>
    <xf numFmtId="0" fontId="7" fillId="5" borderId="0" applyAlignment="0"/>
    <xf numFmtId="0" fontId="11" fillId="0" borderId="0" applyAlignment="0"/>
    <xf numFmtId="0" fontId="10" fillId="0" borderId="0" applyAlignment="0"/>
    <xf numFmtId="0" fontId="12" fillId="0" borderId="0" applyAlignment="0"/>
    <xf numFmtId="0" fontId="13" fillId="0" borderId="0" applyAlignment="0"/>
    <xf numFmtId="0" fontId="9" fillId="0" borderId="0" applyAlignment="0"/>
    <xf numFmtId="0" fontId="3" fillId="0" borderId="0" applyAlignment="0"/>
    <xf numFmtId="0" fontId="12" fillId="0" borderId="0" applyAlignment="0">
      <alignment wrapText="1"/>
    </xf>
    <xf numFmtId="44" fontId="22" fillId="0" borderId="0" applyFont="0" applyFill="0" applyBorder="0" applyAlignment="0" applyProtection="0"/>
  </cellStyleXfs>
  <cellXfs count="55">
    <xf numFmtId="0" fontId="2" fillId="0" borderId="0" xfId="0" applyFont="1"/>
    <xf numFmtId="0" fontId="3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9" fillId="0" borderId="0" xfId="0" applyFont="1" applyAlignment="1">
      <alignment horizontal="left" vertical="top"/>
    </xf>
    <xf numFmtId="49" fontId="2" fillId="0" borderId="0" xfId="0" applyNumberFormat="1" applyFont="1"/>
    <xf numFmtId="0" fontId="7" fillId="5" borderId="0" xfId="0" applyFont="1" applyFill="1"/>
    <xf numFmtId="0" fontId="12" fillId="2" borderId="0" xfId="0" applyFont="1" applyFill="1" applyAlignment="1">
      <alignment wrapText="1"/>
    </xf>
    <xf numFmtId="0" fontId="19" fillId="2" borderId="0" xfId="0" applyFont="1" applyFill="1" applyAlignment="1">
      <alignment wrapText="1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2" fillId="2" borderId="0" xfId="0" applyFont="1" applyFill="1" applyAlignment="1">
      <alignment horizontal="right" wrapText="1"/>
    </xf>
    <xf numFmtId="0" fontId="19" fillId="2" borderId="0" xfId="0" applyFont="1" applyFill="1" applyAlignment="1">
      <alignment horizontal="right" wrapText="1"/>
    </xf>
    <xf numFmtId="164" fontId="12" fillId="0" borderId="0" xfId="0" applyNumberFormat="1" applyFont="1" applyAlignment="1">
      <alignment horizontal="right" vertical="top" wrapText="1"/>
    </xf>
    <xf numFmtId="49" fontId="9" fillId="0" borderId="0" xfId="0" applyNumberFormat="1" applyFont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167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2" fillId="0" borderId="1" xfId="0" applyNumberFormat="1" applyFont="1" applyBorder="1" applyAlignment="1">
      <alignment horizontal="right" vertical="top" wrapText="1"/>
    </xf>
    <xf numFmtId="164" fontId="20" fillId="0" borderId="1" xfId="0" applyNumberFormat="1" applyFont="1" applyBorder="1" applyAlignment="1">
      <alignment horizontal="right" vertical="top" wrapText="1"/>
    </xf>
    <xf numFmtId="166" fontId="9" fillId="0" borderId="0" xfId="0" applyNumberFormat="1" applyFont="1" applyAlignment="1">
      <alignment horizontal="right" vertical="top" wrapText="1"/>
    </xf>
    <xf numFmtId="168" fontId="9" fillId="0" borderId="0" xfId="0" applyNumberFormat="1" applyFont="1" applyAlignment="1">
      <alignment horizontal="right" vertical="top" wrapText="1"/>
    </xf>
    <xf numFmtId="165" fontId="9" fillId="0" borderId="0" xfId="0" applyNumberFormat="1" applyFont="1" applyAlignment="1">
      <alignment horizontal="right" vertical="top" wrapText="1"/>
    </xf>
    <xf numFmtId="169" fontId="9" fillId="0" borderId="0" xfId="0" applyNumberFormat="1" applyFont="1" applyAlignment="1">
      <alignment horizontal="right" vertical="top" wrapText="1"/>
    </xf>
    <xf numFmtId="169" fontId="12" fillId="2" borderId="0" xfId="0" applyNumberFormat="1" applyFont="1" applyFill="1" applyAlignment="1">
      <alignment horizontal="right" wrapText="1"/>
    </xf>
    <xf numFmtId="164" fontId="21" fillId="0" borderId="0" xfId="0" applyNumberFormat="1" applyFont="1" applyAlignment="1">
      <alignment horizontal="right" vertical="top" wrapText="1"/>
    </xf>
    <xf numFmtId="164" fontId="20" fillId="0" borderId="0" xfId="0" applyNumberFormat="1" applyFont="1" applyAlignment="1">
      <alignment horizontal="right" vertical="top" wrapText="1"/>
    </xf>
    <xf numFmtId="170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4" applyAlignment="1"/>
    <xf numFmtId="2" fontId="2" fillId="0" borderId="0" xfId="0" applyNumberFormat="1" applyFont="1"/>
    <xf numFmtId="10" fontId="9" fillId="0" borderId="0" xfId="8" applyNumberFormat="1" applyFont="1" applyAlignment="1">
      <alignment horizontal="right" vertical="top" wrapText="1"/>
    </xf>
    <xf numFmtId="10" fontId="12" fillId="0" borderId="1" xfId="8" applyNumberFormat="1" applyFont="1" applyBorder="1" applyAlignment="1">
      <alignment horizontal="right" vertical="top" wrapText="1"/>
    </xf>
    <xf numFmtId="10" fontId="9" fillId="0" borderId="0" xfId="8" applyNumberFormat="1" applyFont="1" applyAlignment="1">
      <alignment horizontal="left" vertical="top"/>
    </xf>
    <xf numFmtId="10" fontId="12" fillId="0" borderId="0" xfId="8" applyNumberFormat="1" applyFont="1" applyAlignment="1">
      <alignment horizontal="right" vertical="top" wrapText="1"/>
    </xf>
    <xf numFmtId="10" fontId="20" fillId="0" borderId="1" xfId="8" applyNumberFormat="1" applyFont="1" applyBorder="1" applyAlignment="1">
      <alignment horizontal="right" vertical="top" wrapText="1"/>
    </xf>
    <xf numFmtId="10" fontId="21" fillId="0" borderId="0" xfId="8" applyNumberFormat="1" applyFont="1" applyAlignment="1">
      <alignment horizontal="right" vertical="top" wrapText="1"/>
    </xf>
    <xf numFmtId="10" fontId="20" fillId="0" borderId="0" xfId="8" applyNumberFormat="1" applyFont="1" applyAlignment="1">
      <alignment horizontal="right" vertical="top" wrapText="1"/>
    </xf>
    <xf numFmtId="164" fontId="9" fillId="6" borderId="0" xfId="0" applyNumberFormat="1" applyFont="1" applyFill="1" applyAlignment="1">
      <alignment horizontal="right" vertical="top" wrapText="1"/>
    </xf>
    <xf numFmtId="164" fontId="12" fillId="6" borderId="1" xfId="0" applyNumberFormat="1" applyFont="1" applyFill="1" applyBorder="1" applyAlignment="1">
      <alignment horizontal="right" vertical="top" wrapText="1"/>
    </xf>
    <xf numFmtId="0" fontId="9" fillId="6" borderId="0" xfId="0" applyFont="1" applyFill="1" applyAlignment="1">
      <alignment horizontal="left" vertical="top"/>
    </xf>
    <xf numFmtId="10" fontId="2" fillId="0" borderId="0" xfId="8" applyNumberFormat="1" applyFont="1"/>
    <xf numFmtId="0" fontId="2" fillId="0" borderId="0" xfId="0" applyFont="1" applyAlignment="1">
      <alignment horizontal="right"/>
    </xf>
    <xf numFmtId="0" fontId="18" fillId="7" borderId="2" xfId="0" applyFont="1" applyFill="1" applyBorder="1" applyAlignment="1"/>
    <xf numFmtId="0" fontId="2" fillId="7" borderId="2" xfId="0" applyFont="1" applyFill="1" applyBorder="1"/>
    <xf numFmtId="14" fontId="18" fillId="8" borderId="3" xfId="0" applyNumberFormat="1" applyFont="1" applyFill="1" applyBorder="1"/>
    <xf numFmtId="0" fontId="2" fillId="7" borderId="2" xfId="0" applyFont="1" applyFill="1" applyBorder="1" applyAlignment="1">
      <alignment horizontal="left" indent="1"/>
    </xf>
    <xf numFmtId="171" fontId="2" fillId="0" borderId="0" xfId="8" applyNumberFormat="1" applyFont="1"/>
    <xf numFmtId="174" fontId="2" fillId="0" borderId="0" xfId="17" applyNumberFormat="1" applyFont="1"/>
    <xf numFmtId="0" fontId="18" fillId="7" borderId="2" xfId="0" applyFont="1" applyFill="1" applyBorder="1"/>
    <xf numFmtId="175" fontId="2" fillId="0" borderId="0" xfId="0" applyNumberFormat="1" applyFont="1"/>
    <xf numFmtId="175" fontId="2" fillId="7" borderId="2" xfId="0" applyNumberFormat="1" applyFont="1" applyFill="1" applyBorder="1" applyAlignment="1">
      <alignment horizontal="left" indent="1"/>
    </xf>
    <xf numFmtId="175" fontId="2" fillId="0" borderId="0" xfId="0" applyNumberFormat="1" applyFont="1" applyAlignment="1">
      <alignment horizontal="right"/>
    </xf>
    <xf numFmtId="171" fontId="2" fillId="0" borderId="0" xfId="0" applyNumberFormat="1" applyFont="1"/>
  </cellXfs>
  <cellStyles count="21">
    <cellStyle name="ChartingText" xfId="1" xr:uid="{19BCE0D0-5C86-BD45-9E26-B93F6D60C134}"/>
    <cellStyle name="CHPAboveAverage" xfId="2" xr:uid="{FBA0D348-94A2-034C-9D2A-88FFF6BDD7BA}"/>
    <cellStyle name="CHPBelowAverage" xfId="2" xr:uid="{662E4955-BF78-B046-834B-E4E114A5EC42}"/>
    <cellStyle name="CHPBottom" xfId="2" xr:uid="{216B606F-2F9B-8640-A97C-41D2021B7C1E}"/>
    <cellStyle name="CHPTop" xfId="2" xr:uid="{28E815E1-FE59-3840-BD2F-ECF28D13C8F0}"/>
    <cellStyle name="ColumnHeaderNormal" xfId="3" xr:uid="{28205BB2-701D-FC47-ADFF-7BF5B6934173}"/>
    <cellStyle name="Currency" xfId="17" builtinId="4"/>
    <cellStyle name="Invisible" xfId="4" xr:uid="{6B99A5E0-E1AC-9A4A-A7ED-FA746ABD58B8}"/>
    <cellStyle name="NewColumnHeaderNormal" xfId="5" xr:uid="{07C6A152-6002-8E45-90DE-75496FB52319}"/>
    <cellStyle name="NewSectionHeaderNormal" xfId="6" xr:uid="{8BA7E5DA-A430-414E-A43A-98ECEE9B3F62}"/>
    <cellStyle name="NewTitleNormal" xfId="7" xr:uid="{D95E6A07-3DCB-C844-80B7-3755AC0940D5}"/>
    <cellStyle name="Normal" xfId="0" builtinId="0"/>
    <cellStyle name="Percent" xfId="8" builtinId="5"/>
    <cellStyle name="SectionHeaderNormal" xfId="9" xr:uid="{836D24D5-51EB-8F43-98E4-E23BD59834CE}"/>
    <cellStyle name="SubScript" xfId="10" xr:uid="{7CC2D90D-44CD-994E-82CA-56F4CD265CEF}"/>
    <cellStyle name="SuperScript" xfId="11" xr:uid="{FD8D94F3-4256-D94A-92E0-06EA64017EFF}"/>
    <cellStyle name="TextBold" xfId="12" xr:uid="{EE30DC6F-EB63-9043-B7F1-B6DE016BB0E7}"/>
    <cellStyle name="TextItalic" xfId="13" xr:uid="{E671C48B-A855-5D4A-A0A2-2D07539E4C7D}"/>
    <cellStyle name="TextNormal" xfId="14" xr:uid="{64E72CBD-7F73-F949-80F4-B9D808F35DCC}"/>
    <cellStyle name="TitleNormal" xfId="15" xr:uid="{820335F5-2014-264C-AD70-A235F5758A79}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A4040"/>
      <rgbColor rgb="00FFFFEB"/>
      <rgbColor rgb="00EEEEEE"/>
      <rgbColor rgb="00F0F0DC"/>
      <rgbColor rgb="00993366"/>
      <rgbColor rgb="00F5F5E1"/>
      <rgbColor rgb="00004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1054100</xdr:colOff>
      <xdr:row>2</xdr:row>
      <xdr:rowOff>101600</xdr:rowOff>
    </xdr:to>
    <xdr:pic>
      <xdr:nvPicPr>
        <xdr:cNvPr id="29702" name="Picture 2">
          <a:extLst>
            <a:ext uri="{FF2B5EF4-FFF2-40B4-BE49-F238E27FC236}">
              <a16:creationId xmlns:a16="http://schemas.microsoft.com/office/drawing/2014/main" id="{223DE946-B0F6-C3D6-EA63-0FA5796A7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2</xdr:row>
      <xdr:rowOff>50800</xdr:rowOff>
    </xdr:to>
    <xdr:sp macro="" textlink="">
      <xdr:nvSpPr>
        <xdr:cNvPr id="29703" name="AutoShape 1">
          <a:extLst>
            <a:ext uri="{FF2B5EF4-FFF2-40B4-BE49-F238E27FC236}">
              <a16:creationId xmlns:a16="http://schemas.microsoft.com/office/drawing/2014/main" id="{168C8AD0-5C4F-8B7F-006D-3611969D95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429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1054100</xdr:colOff>
      <xdr:row>2</xdr:row>
      <xdr:rowOff>101600</xdr:rowOff>
    </xdr:to>
    <xdr:pic>
      <xdr:nvPicPr>
        <xdr:cNvPr id="28675" name="Picture 2">
          <a:extLst>
            <a:ext uri="{FF2B5EF4-FFF2-40B4-BE49-F238E27FC236}">
              <a16:creationId xmlns:a16="http://schemas.microsoft.com/office/drawing/2014/main" id="{B7051C72-339F-2D9B-B498-A8A57E22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1054100</xdr:colOff>
      <xdr:row>2</xdr:row>
      <xdr:rowOff>101600</xdr:rowOff>
    </xdr:to>
    <xdr:pic>
      <xdr:nvPicPr>
        <xdr:cNvPr id="4099" name="Picture 2">
          <a:extLst>
            <a:ext uri="{FF2B5EF4-FFF2-40B4-BE49-F238E27FC236}">
              <a16:creationId xmlns:a16="http://schemas.microsoft.com/office/drawing/2014/main" id="{9363BA53-3734-D159-6F95-1E40644A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1054100</xdr:colOff>
      <xdr:row>2</xdr:row>
      <xdr:rowOff>101600</xdr:rowOff>
    </xdr:to>
    <xdr:pic>
      <xdr:nvPicPr>
        <xdr:cNvPr id="32769" name="Picture 2">
          <a:extLst>
            <a:ext uri="{FF2B5EF4-FFF2-40B4-BE49-F238E27FC236}">
              <a16:creationId xmlns:a16="http://schemas.microsoft.com/office/drawing/2014/main" id="{C7038E5E-B6D5-683B-C183-CC856CC8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2</xdr:row>
      <xdr:rowOff>50800</xdr:rowOff>
    </xdr:to>
    <xdr:sp macro="" textlink="">
      <xdr:nvSpPr>
        <xdr:cNvPr id="32770" name="AutoShape 1">
          <a:extLst>
            <a:ext uri="{FF2B5EF4-FFF2-40B4-BE49-F238E27FC236}">
              <a16:creationId xmlns:a16="http://schemas.microsoft.com/office/drawing/2014/main" id="{14960B35-D7D1-7E2E-D133-6D38D00F0A1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429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1054100</xdr:colOff>
      <xdr:row>2</xdr:row>
      <xdr:rowOff>101600</xdr:rowOff>
    </xdr:to>
    <xdr:pic>
      <xdr:nvPicPr>
        <xdr:cNvPr id="33793" name="Picture 2">
          <a:extLst>
            <a:ext uri="{FF2B5EF4-FFF2-40B4-BE49-F238E27FC236}">
              <a16:creationId xmlns:a16="http://schemas.microsoft.com/office/drawing/2014/main" id="{24B3E1C6-B26D-73A5-EBB8-99B7F823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1054100</xdr:colOff>
      <xdr:row>2</xdr:row>
      <xdr:rowOff>101600</xdr:rowOff>
    </xdr:to>
    <xdr:pic>
      <xdr:nvPicPr>
        <xdr:cNvPr id="34817" name="Picture 2">
          <a:extLst>
            <a:ext uri="{FF2B5EF4-FFF2-40B4-BE49-F238E27FC236}">
              <a16:creationId xmlns:a16="http://schemas.microsoft.com/office/drawing/2014/main" id="{28F1E44E-8DC8-BB76-15B4-60AA4420E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1054100</xdr:colOff>
      <xdr:row>2</xdr:row>
      <xdr:rowOff>101600</xdr:rowOff>
    </xdr:to>
    <xdr:pic>
      <xdr:nvPicPr>
        <xdr:cNvPr id="30725" name="Picture 2">
          <a:extLst>
            <a:ext uri="{FF2B5EF4-FFF2-40B4-BE49-F238E27FC236}">
              <a16:creationId xmlns:a16="http://schemas.microsoft.com/office/drawing/2014/main" id="{43F3C48A-8060-1870-06C8-807A00A11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342900</xdr:colOff>
      <xdr:row>2</xdr:row>
      <xdr:rowOff>50800</xdr:rowOff>
    </xdr:to>
    <xdr:sp macro="" textlink="">
      <xdr:nvSpPr>
        <xdr:cNvPr id="30726" name="AutoShape 1">
          <a:extLst>
            <a:ext uri="{FF2B5EF4-FFF2-40B4-BE49-F238E27FC236}">
              <a16:creationId xmlns:a16="http://schemas.microsoft.com/office/drawing/2014/main" id="{F5918EA0-D111-29A0-194D-ABEA69C5E861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429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1054100</xdr:colOff>
      <xdr:row>2</xdr:row>
      <xdr:rowOff>101600</xdr:rowOff>
    </xdr:to>
    <xdr:pic>
      <xdr:nvPicPr>
        <xdr:cNvPr id="31747" name="Picture 2">
          <a:extLst>
            <a:ext uri="{FF2B5EF4-FFF2-40B4-BE49-F238E27FC236}">
              <a16:creationId xmlns:a16="http://schemas.microsoft.com/office/drawing/2014/main" id="{B3A46957-1B17-4D48-6FA5-46C03F26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BFF2F-0179-F64E-9007-7E5E16722DBA}">
  <sheetPr>
    <outlinePr summaryBelow="0" summaryRight="0"/>
    <pageSetUpPr autoPageBreaks="0"/>
  </sheetPr>
  <dimension ref="A5:IT118"/>
  <sheetViews>
    <sheetView tabSelected="1" zoomScaleNormal="100" workbookViewId="0"/>
  </sheetViews>
  <sheetFormatPr defaultColWidth="11.5546875" defaultRowHeight="10.199999999999999" x14ac:dyDescent="0.2"/>
  <cols>
    <col min="1" max="1" width="45.77734375" customWidth="1"/>
    <col min="2" max="6" width="14.77734375" customWidth="1"/>
    <col min="7" max="256" width="8.77734375" customWidth="1"/>
  </cols>
  <sheetData>
    <row r="5" spans="1:254" ht="16.2" x14ac:dyDescent="0.25">
      <c r="A5" s="1" t="s">
        <v>15</v>
      </c>
    </row>
    <row r="7" spans="1:254" x14ac:dyDescent="0.2">
      <c r="A7" s="2" t="s">
        <v>16</v>
      </c>
      <c r="B7" s="3" t="s">
        <v>17</v>
      </c>
      <c r="C7" t="s">
        <v>18</v>
      </c>
      <c r="D7" s="4" t="s">
        <v>0</v>
      </c>
      <c r="E7" s="3" t="s">
        <v>19</v>
      </c>
      <c r="F7" t="s">
        <v>20</v>
      </c>
    </row>
    <row r="8" spans="1:254" x14ac:dyDescent="0.2">
      <c r="A8" s="4"/>
      <c r="B8" s="3" t="s">
        <v>21</v>
      </c>
      <c r="C8" t="s">
        <v>22</v>
      </c>
      <c r="D8" s="4" t="s">
        <v>0</v>
      </c>
      <c r="E8" s="3" t="s">
        <v>23</v>
      </c>
      <c r="F8" t="s">
        <v>2</v>
      </c>
    </row>
    <row r="9" spans="1:254" x14ac:dyDescent="0.2">
      <c r="A9" s="4"/>
      <c r="B9" s="3" t="s">
        <v>24</v>
      </c>
      <c r="C9" t="s">
        <v>25</v>
      </c>
      <c r="D9" s="4" t="s">
        <v>0</v>
      </c>
      <c r="E9" s="3" t="s">
        <v>26</v>
      </c>
      <c r="F9" t="s">
        <v>1</v>
      </c>
    </row>
    <row r="10" spans="1:254" x14ac:dyDescent="0.2">
      <c r="A10" s="4"/>
      <c r="B10" s="3" t="s">
        <v>27</v>
      </c>
      <c r="C10" t="s">
        <v>3</v>
      </c>
      <c r="D10" s="4" t="s">
        <v>0</v>
      </c>
      <c r="E10" s="3" t="s">
        <v>28</v>
      </c>
      <c r="F10" s="5" t="s">
        <v>4</v>
      </c>
    </row>
    <row r="11" spans="1:254" x14ac:dyDescent="0.2">
      <c r="A11" s="4"/>
      <c r="B11" s="3" t="s">
        <v>29</v>
      </c>
      <c r="C11" t="s">
        <v>30</v>
      </c>
      <c r="D11" s="4" t="s">
        <v>0</v>
      </c>
      <c r="E11" s="18"/>
      <c r="F11" s="18"/>
    </row>
    <row r="14" spans="1:254" x14ac:dyDescent="0.2">
      <c r="A14" s="6" t="s">
        <v>31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30.6" x14ac:dyDescent="0.2">
      <c r="A15" s="7" t="s">
        <v>5</v>
      </c>
      <c r="B15" s="11" t="s">
        <v>32</v>
      </c>
      <c r="C15" s="11" t="s">
        <v>33</v>
      </c>
      <c r="D15" s="11" t="s">
        <v>34</v>
      </c>
      <c r="E15" s="11" t="s">
        <v>35</v>
      </c>
      <c r="F15" s="11" t="s">
        <v>36</v>
      </c>
    </row>
    <row r="16" spans="1:254" x14ac:dyDescent="0.2">
      <c r="A16" s="8" t="s">
        <v>6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</row>
    <row r="17" spans="1:6" x14ac:dyDescent="0.2">
      <c r="A17" s="9" t="s">
        <v>13</v>
      </c>
      <c r="B17" s="4"/>
      <c r="C17" s="4"/>
      <c r="D17" s="4"/>
      <c r="E17" s="4"/>
      <c r="F17" s="4"/>
    </row>
    <row r="18" spans="1:6" x14ac:dyDescent="0.2">
      <c r="A18" s="4" t="s">
        <v>37</v>
      </c>
      <c r="B18" s="15">
        <v>27705</v>
      </c>
      <c r="C18" s="15">
        <v>30758</v>
      </c>
      <c r="D18" s="15">
        <v>15540</v>
      </c>
      <c r="E18" s="15">
        <v>25111</v>
      </c>
      <c r="F18" s="15">
        <v>37378</v>
      </c>
    </row>
    <row r="19" spans="1:6" x14ac:dyDescent="0.2">
      <c r="A19" s="4" t="s">
        <v>38</v>
      </c>
      <c r="B19" s="15" t="s">
        <v>8</v>
      </c>
      <c r="C19" s="15" t="s">
        <v>8</v>
      </c>
      <c r="D19" s="15" t="s">
        <v>8</v>
      </c>
      <c r="E19" s="15" t="s">
        <v>8</v>
      </c>
      <c r="F19" s="15" t="s">
        <v>8</v>
      </c>
    </row>
    <row r="20" spans="1:6" x14ac:dyDescent="0.2">
      <c r="A20" s="9" t="s">
        <v>39</v>
      </c>
      <c r="B20" s="19">
        <v>27705</v>
      </c>
      <c r="C20" s="19">
        <v>30758</v>
      </c>
      <c r="D20" s="19">
        <v>15540</v>
      </c>
      <c r="E20" s="19">
        <v>25111</v>
      </c>
      <c r="F20" s="19">
        <v>37378</v>
      </c>
    </row>
    <row r="21" spans="1:6" x14ac:dyDescent="0.2">
      <c r="A21" s="4"/>
      <c r="B21" s="4"/>
      <c r="C21" s="4"/>
      <c r="D21" s="4"/>
      <c r="E21" s="4"/>
      <c r="F21" s="4"/>
    </row>
    <row r="22" spans="1:6" x14ac:dyDescent="0.2">
      <c r="A22" s="4" t="s">
        <v>40</v>
      </c>
      <c r="B22" s="15">
        <v>17233</v>
      </c>
      <c r="C22" s="15">
        <v>16860</v>
      </c>
      <c r="D22" s="15">
        <v>15125</v>
      </c>
      <c r="E22" s="15">
        <v>19498</v>
      </c>
      <c r="F22" s="15">
        <v>22505</v>
      </c>
    </row>
    <row r="23" spans="1:6" x14ac:dyDescent="0.2">
      <c r="A23" s="9" t="s">
        <v>41</v>
      </c>
      <c r="B23" s="19">
        <v>10472</v>
      </c>
      <c r="C23" s="19">
        <v>13898</v>
      </c>
      <c r="D23" s="19">
        <v>415</v>
      </c>
      <c r="E23" s="19">
        <v>5613</v>
      </c>
      <c r="F23" s="19">
        <v>14873</v>
      </c>
    </row>
    <row r="24" spans="1:6" x14ac:dyDescent="0.2">
      <c r="A24" s="4"/>
      <c r="B24" s="4"/>
      <c r="C24" s="4"/>
      <c r="D24" s="4"/>
      <c r="E24" s="4"/>
      <c r="F24" s="4"/>
    </row>
    <row r="25" spans="1:6" x14ac:dyDescent="0.2">
      <c r="A25" s="4" t="s">
        <v>42</v>
      </c>
      <c r="B25" s="15">
        <v>894</v>
      </c>
      <c r="C25" s="15">
        <v>1066</v>
      </c>
      <c r="D25" s="15">
        <v>920</v>
      </c>
      <c r="E25" s="15">
        <v>1129</v>
      </c>
      <c r="F25" s="15">
        <v>1205</v>
      </c>
    </row>
    <row r="26" spans="1:6" x14ac:dyDescent="0.2">
      <c r="A26" s="4" t="s">
        <v>43</v>
      </c>
      <c r="B26" s="15">
        <v>2663</v>
      </c>
      <c r="C26" s="15">
        <v>3116</v>
      </c>
      <c r="D26" s="15">
        <v>3114</v>
      </c>
      <c r="E26" s="15">
        <v>3430</v>
      </c>
      <c r="F26" s="15">
        <v>3798</v>
      </c>
    </row>
    <row r="27" spans="1:6" x14ac:dyDescent="0.2">
      <c r="A27" s="4" t="s">
        <v>44</v>
      </c>
      <c r="B27" s="15" t="s">
        <v>8</v>
      </c>
      <c r="C27" s="15" t="s">
        <v>8</v>
      </c>
      <c r="D27" s="15" t="s">
        <v>8</v>
      </c>
      <c r="E27" s="15" t="s">
        <v>8</v>
      </c>
      <c r="F27" s="15" t="s">
        <v>8</v>
      </c>
    </row>
    <row r="28" spans="1:6" x14ac:dyDescent="0.2">
      <c r="A28" s="4" t="s">
        <v>45</v>
      </c>
      <c r="B28" s="15">
        <v>119</v>
      </c>
      <c r="C28" s="15">
        <v>7</v>
      </c>
      <c r="D28" s="15">
        <v>-45</v>
      </c>
      <c r="E28" s="15">
        <v>-251</v>
      </c>
      <c r="F28" s="15">
        <v>61</v>
      </c>
    </row>
    <row r="29" spans="1:6" x14ac:dyDescent="0.2">
      <c r="A29" s="4"/>
      <c r="B29" s="4"/>
      <c r="C29" s="4"/>
      <c r="D29" s="4"/>
      <c r="E29" s="4"/>
      <c r="F29" s="4"/>
    </row>
    <row r="30" spans="1:6" x14ac:dyDescent="0.2">
      <c r="A30" s="9" t="s">
        <v>46</v>
      </c>
      <c r="B30" s="19">
        <v>3676</v>
      </c>
      <c r="C30" s="19">
        <v>4189</v>
      </c>
      <c r="D30" s="19">
        <v>3989</v>
      </c>
      <c r="E30" s="19">
        <v>4308</v>
      </c>
      <c r="F30" s="19">
        <v>5064</v>
      </c>
    </row>
    <row r="31" spans="1:6" x14ac:dyDescent="0.2">
      <c r="A31" s="4"/>
      <c r="B31" s="4"/>
      <c r="C31" s="4"/>
      <c r="D31" s="4"/>
      <c r="E31" s="4"/>
      <c r="F31" s="4"/>
    </row>
    <row r="32" spans="1:6" x14ac:dyDescent="0.2">
      <c r="A32" s="9" t="s">
        <v>47</v>
      </c>
      <c r="B32" s="13">
        <v>6796</v>
      </c>
      <c r="C32" s="13">
        <v>9709</v>
      </c>
      <c r="D32" s="13">
        <v>-3574</v>
      </c>
      <c r="E32" s="13">
        <v>1305</v>
      </c>
      <c r="F32" s="13">
        <v>9809</v>
      </c>
    </row>
    <row r="33" spans="1:6" x14ac:dyDescent="0.2">
      <c r="A33" s="4"/>
      <c r="B33" s="4"/>
      <c r="C33" s="4"/>
      <c r="D33" s="4"/>
      <c r="E33" s="4"/>
      <c r="F33" s="4"/>
    </row>
    <row r="34" spans="1:6" x14ac:dyDescent="0.2">
      <c r="A34" s="4" t="s">
        <v>48</v>
      </c>
      <c r="B34" s="15">
        <v>-183</v>
      </c>
      <c r="C34" s="15">
        <v>-189</v>
      </c>
      <c r="D34" s="15">
        <v>-388</v>
      </c>
      <c r="E34" s="15">
        <v>-562</v>
      </c>
      <c r="F34" s="15">
        <v>-477</v>
      </c>
    </row>
    <row r="35" spans="1:6" x14ac:dyDescent="0.2">
      <c r="A35" s="4" t="s">
        <v>49</v>
      </c>
      <c r="B35" s="15">
        <v>37</v>
      </c>
      <c r="C35" s="15">
        <v>96</v>
      </c>
      <c r="D35" s="15">
        <v>468</v>
      </c>
      <c r="E35" s="15">
        <v>529</v>
      </c>
      <c r="F35" s="15">
        <v>496</v>
      </c>
    </row>
    <row r="36" spans="1:6" x14ac:dyDescent="0.2">
      <c r="A36" s="9" t="s">
        <v>50</v>
      </c>
      <c r="B36" s="19">
        <v>-146</v>
      </c>
      <c r="C36" s="19">
        <v>-93</v>
      </c>
      <c r="D36" s="19">
        <v>80</v>
      </c>
      <c r="E36" s="19">
        <v>-33</v>
      </c>
      <c r="F36" s="19">
        <v>19</v>
      </c>
    </row>
    <row r="37" spans="1:6" x14ac:dyDescent="0.2">
      <c r="A37" s="4"/>
      <c r="B37" s="4"/>
      <c r="C37" s="4"/>
      <c r="D37" s="4"/>
      <c r="E37" s="4"/>
      <c r="F37" s="4"/>
    </row>
    <row r="38" spans="1:6" x14ac:dyDescent="0.2">
      <c r="A38" s="4" t="s">
        <v>51</v>
      </c>
      <c r="B38" s="15">
        <v>37</v>
      </c>
      <c r="C38" s="15">
        <v>4</v>
      </c>
      <c r="D38" s="15">
        <v>2</v>
      </c>
      <c r="E38" s="15">
        <v>-11</v>
      </c>
      <c r="F38" s="15">
        <v>9</v>
      </c>
    </row>
    <row r="39" spans="1:6" x14ac:dyDescent="0.2">
      <c r="A39" s="4" t="s">
        <v>52</v>
      </c>
      <c r="B39" s="15" t="s">
        <v>8</v>
      </c>
      <c r="C39" s="15" t="s">
        <v>8</v>
      </c>
      <c r="D39" s="15">
        <v>10</v>
      </c>
      <c r="E39" s="15">
        <v>-13</v>
      </c>
      <c r="F39" s="15">
        <v>-72</v>
      </c>
    </row>
    <row r="40" spans="1:6" x14ac:dyDescent="0.2">
      <c r="A40" s="4" t="s">
        <v>53</v>
      </c>
      <c r="B40" s="15" t="s">
        <v>8</v>
      </c>
      <c r="C40" s="15">
        <v>-74</v>
      </c>
      <c r="D40" s="15">
        <v>4</v>
      </c>
      <c r="E40" s="15">
        <v>15</v>
      </c>
      <c r="F40" s="15">
        <v>6</v>
      </c>
    </row>
    <row r="41" spans="1:6" x14ac:dyDescent="0.2">
      <c r="A41" s="9" t="s">
        <v>54</v>
      </c>
      <c r="B41" s="19">
        <v>6687</v>
      </c>
      <c r="C41" s="19">
        <v>9546</v>
      </c>
      <c r="D41" s="19">
        <v>-3478</v>
      </c>
      <c r="E41" s="19">
        <v>1263</v>
      </c>
      <c r="F41" s="19">
        <v>9771</v>
      </c>
    </row>
    <row r="42" spans="1:6" x14ac:dyDescent="0.2">
      <c r="A42" s="4"/>
      <c r="B42" s="4"/>
      <c r="C42" s="4"/>
      <c r="D42" s="4"/>
      <c r="E42" s="4"/>
      <c r="F42" s="4"/>
    </row>
    <row r="43" spans="1:6" x14ac:dyDescent="0.2">
      <c r="A43" s="4" t="s">
        <v>55</v>
      </c>
      <c r="B43" s="15">
        <v>-537</v>
      </c>
      <c r="C43" s="15">
        <v>-48</v>
      </c>
      <c r="D43" s="15">
        <v>-163</v>
      </c>
      <c r="E43" s="15">
        <v>-1</v>
      </c>
      <c r="F43" s="15">
        <v>-30</v>
      </c>
    </row>
    <row r="44" spans="1:6" x14ac:dyDescent="0.2">
      <c r="A44" s="4" t="s">
        <v>56</v>
      </c>
      <c r="B44" s="15" t="s">
        <v>8</v>
      </c>
      <c r="C44" s="15" t="s">
        <v>8</v>
      </c>
      <c r="D44" s="15">
        <v>-101</v>
      </c>
      <c r="E44" s="15" t="s">
        <v>8</v>
      </c>
      <c r="F44" s="15" t="s">
        <v>8</v>
      </c>
    </row>
    <row r="45" spans="1:6" x14ac:dyDescent="0.2">
      <c r="A45" s="4" t="s">
        <v>57</v>
      </c>
      <c r="B45" s="15">
        <v>82</v>
      </c>
      <c r="C45" s="15">
        <v>36</v>
      </c>
      <c r="D45" s="15">
        <v>-7</v>
      </c>
      <c r="E45" s="15">
        <v>-32</v>
      </c>
      <c r="F45" s="15">
        <v>-10</v>
      </c>
    </row>
    <row r="46" spans="1:6" x14ac:dyDescent="0.2">
      <c r="A46" s="4" t="s">
        <v>58</v>
      </c>
      <c r="B46" s="15">
        <v>24</v>
      </c>
      <c r="C46" s="15">
        <v>41</v>
      </c>
      <c r="D46" s="15" t="s">
        <v>8</v>
      </c>
      <c r="E46" s="15" t="s">
        <v>8</v>
      </c>
      <c r="F46" s="15" t="s">
        <v>8</v>
      </c>
    </row>
    <row r="47" spans="1:6" x14ac:dyDescent="0.2">
      <c r="A47" s="4" t="s">
        <v>59</v>
      </c>
      <c r="B47" s="15" t="s">
        <v>8</v>
      </c>
      <c r="C47" s="15" t="s">
        <v>8</v>
      </c>
      <c r="D47" s="15">
        <v>-1839</v>
      </c>
      <c r="E47" s="15" t="s">
        <v>8</v>
      </c>
      <c r="F47" s="15">
        <v>-9</v>
      </c>
    </row>
    <row r="48" spans="1:6" x14ac:dyDescent="0.2">
      <c r="A48" s="4" t="s">
        <v>60</v>
      </c>
      <c r="B48" s="15" t="s">
        <v>8</v>
      </c>
      <c r="C48" s="15" t="s">
        <v>8</v>
      </c>
      <c r="D48" s="15">
        <v>-68</v>
      </c>
      <c r="E48" s="15" t="s">
        <v>8</v>
      </c>
      <c r="F48" s="15" t="s">
        <v>8</v>
      </c>
    </row>
    <row r="49" spans="1:6" x14ac:dyDescent="0.2">
      <c r="A49" s="4" t="s">
        <v>61</v>
      </c>
      <c r="B49" s="15">
        <v>-1</v>
      </c>
      <c r="C49" s="15" t="s">
        <v>8</v>
      </c>
      <c r="D49" s="15" t="s">
        <v>8</v>
      </c>
      <c r="E49" s="15">
        <v>-1</v>
      </c>
      <c r="F49" s="15">
        <v>-59</v>
      </c>
    </row>
    <row r="50" spans="1:6" x14ac:dyDescent="0.2">
      <c r="A50" s="9" t="s">
        <v>62</v>
      </c>
      <c r="B50" s="19">
        <v>6255</v>
      </c>
      <c r="C50" s="19">
        <v>9575</v>
      </c>
      <c r="D50" s="19">
        <v>-5656</v>
      </c>
      <c r="E50" s="19">
        <v>1229</v>
      </c>
      <c r="F50" s="19">
        <v>9663</v>
      </c>
    </row>
    <row r="51" spans="1:6" x14ac:dyDescent="0.2">
      <c r="A51" s="4"/>
      <c r="B51" s="4"/>
      <c r="C51" s="4"/>
      <c r="D51" s="4"/>
      <c r="E51" s="4"/>
      <c r="F51" s="4"/>
    </row>
    <row r="52" spans="1:6" x14ac:dyDescent="0.2">
      <c r="A52" s="4" t="s">
        <v>63</v>
      </c>
      <c r="B52" s="15">
        <v>394</v>
      </c>
      <c r="C52" s="15">
        <v>888</v>
      </c>
      <c r="D52" s="15">
        <v>177</v>
      </c>
      <c r="E52" s="15">
        <v>451</v>
      </c>
      <c r="F52" s="15">
        <v>1124</v>
      </c>
    </row>
    <row r="53" spans="1:6" x14ac:dyDescent="0.2">
      <c r="A53" s="9" t="s">
        <v>64</v>
      </c>
      <c r="B53" s="19">
        <v>5861</v>
      </c>
      <c r="C53" s="19">
        <v>8687</v>
      </c>
      <c r="D53" s="19">
        <v>-5833</v>
      </c>
      <c r="E53" s="19">
        <v>778</v>
      </c>
      <c r="F53" s="19">
        <v>8539</v>
      </c>
    </row>
    <row r="54" spans="1:6" x14ac:dyDescent="0.2">
      <c r="A54" s="4"/>
      <c r="B54" s="4"/>
      <c r="C54" s="4"/>
      <c r="D54" s="4"/>
      <c r="E54" s="4"/>
      <c r="F54" s="4"/>
    </row>
    <row r="55" spans="1:6" x14ac:dyDescent="0.2">
      <c r="A55" s="4" t="s">
        <v>65</v>
      </c>
      <c r="B55" s="15" t="s">
        <v>8</v>
      </c>
      <c r="C55" s="15" t="s">
        <v>8</v>
      </c>
      <c r="D55" s="15" t="s">
        <v>8</v>
      </c>
      <c r="E55" s="15" t="s">
        <v>8</v>
      </c>
      <c r="F55" s="15" t="s">
        <v>8</v>
      </c>
    </row>
    <row r="56" spans="1:6" x14ac:dyDescent="0.2">
      <c r="A56" s="4" t="s">
        <v>66</v>
      </c>
      <c r="B56" s="15" t="s">
        <v>8</v>
      </c>
      <c r="C56" s="15" t="s">
        <v>8</v>
      </c>
      <c r="D56" s="15" t="s">
        <v>8</v>
      </c>
      <c r="E56" s="15" t="s">
        <v>8</v>
      </c>
      <c r="F56" s="15" t="s">
        <v>8</v>
      </c>
    </row>
    <row r="57" spans="1:6" x14ac:dyDescent="0.2">
      <c r="A57" s="9" t="s">
        <v>67</v>
      </c>
      <c r="B57" s="19">
        <v>5861</v>
      </c>
      <c r="C57" s="19">
        <v>8687</v>
      </c>
      <c r="D57" s="19">
        <v>-5833</v>
      </c>
      <c r="E57" s="19">
        <v>778</v>
      </c>
      <c r="F57" s="19">
        <v>8539</v>
      </c>
    </row>
    <row r="58" spans="1:6" x14ac:dyDescent="0.2">
      <c r="A58" s="4"/>
      <c r="B58" s="4"/>
      <c r="C58" s="4"/>
      <c r="D58" s="4"/>
      <c r="E58" s="4"/>
      <c r="F58" s="4"/>
    </row>
    <row r="59" spans="1:6" x14ac:dyDescent="0.2">
      <c r="A59" s="4" t="s">
        <v>68</v>
      </c>
      <c r="B59" s="15" t="s">
        <v>8</v>
      </c>
      <c r="C59" s="15" t="s">
        <v>8</v>
      </c>
      <c r="D59" s="15" t="s">
        <v>8</v>
      </c>
      <c r="E59" s="15" t="s">
        <v>8</v>
      </c>
      <c r="F59" s="15" t="s">
        <v>8</v>
      </c>
    </row>
    <row r="60" spans="1:6" x14ac:dyDescent="0.2">
      <c r="A60" s="9" t="s">
        <v>69</v>
      </c>
      <c r="B60" s="20">
        <v>5861</v>
      </c>
      <c r="C60" s="20">
        <v>8687</v>
      </c>
      <c r="D60" s="20">
        <v>-5833</v>
      </c>
      <c r="E60" s="20">
        <v>778</v>
      </c>
      <c r="F60" s="20">
        <v>8539</v>
      </c>
    </row>
    <row r="61" spans="1:6" x14ac:dyDescent="0.2">
      <c r="A61" s="4"/>
      <c r="B61" s="4"/>
      <c r="C61" s="4"/>
      <c r="D61" s="4"/>
      <c r="E61" s="4"/>
      <c r="F61" s="4"/>
    </row>
    <row r="62" spans="1:6" x14ac:dyDescent="0.2">
      <c r="A62" s="4" t="s">
        <v>70</v>
      </c>
      <c r="B62" s="15" t="s">
        <v>8</v>
      </c>
      <c r="C62" s="15" t="s">
        <v>8</v>
      </c>
      <c r="D62" s="15" t="s">
        <v>8</v>
      </c>
      <c r="E62" s="15" t="s">
        <v>8</v>
      </c>
      <c r="F62" s="15" t="s">
        <v>8</v>
      </c>
    </row>
    <row r="63" spans="1:6" x14ac:dyDescent="0.2">
      <c r="A63" s="4"/>
      <c r="B63" s="4"/>
      <c r="C63" s="4"/>
      <c r="D63" s="4"/>
      <c r="E63" s="4"/>
      <c r="F63" s="4"/>
    </row>
    <row r="64" spans="1:6" x14ac:dyDescent="0.2">
      <c r="A64" s="9" t="s">
        <v>71</v>
      </c>
      <c r="B64" s="13">
        <v>5861</v>
      </c>
      <c r="C64" s="13">
        <v>8687</v>
      </c>
      <c r="D64" s="13">
        <v>-5833</v>
      </c>
      <c r="E64" s="13">
        <v>778</v>
      </c>
      <c r="F64" s="13">
        <v>8539</v>
      </c>
    </row>
    <row r="65" spans="1:6" x14ac:dyDescent="0.2">
      <c r="A65" s="9" t="s">
        <v>72</v>
      </c>
      <c r="B65" s="13">
        <v>5861</v>
      </c>
      <c r="C65" s="13">
        <v>8687</v>
      </c>
      <c r="D65" s="13">
        <v>-5833</v>
      </c>
      <c r="E65" s="13">
        <v>778</v>
      </c>
      <c r="F65" s="13">
        <v>8539</v>
      </c>
    </row>
    <row r="66" spans="1:6" x14ac:dyDescent="0.2">
      <c r="A66" s="4"/>
      <c r="B66" s="4"/>
      <c r="C66" s="4"/>
      <c r="D66" s="4"/>
      <c r="E66" s="4"/>
      <c r="F66" s="4"/>
    </row>
    <row r="67" spans="1:6" x14ac:dyDescent="0.2">
      <c r="A67" s="9" t="s">
        <v>73</v>
      </c>
      <c r="B67" s="4"/>
      <c r="C67" s="4"/>
      <c r="D67" s="4"/>
      <c r="E67" s="4"/>
      <c r="F67" s="4"/>
    </row>
    <row r="68" spans="1:6" x14ac:dyDescent="0.2">
      <c r="A68" s="4" t="s">
        <v>74</v>
      </c>
      <c r="B68" s="16">
        <v>5.23</v>
      </c>
      <c r="C68" s="16">
        <v>7.81</v>
      </c>
      <c r="D68" s="16">
        <v>-5.34</v>
      </c>
      <c r="E68" s="16">
        <v>0.7</v>
      </c>
      <c r="F68" s="16">
        <v>7.65</v>
      </c>
    </row>
    <row r="69" spans="1:6" x14ac:dyDescent="0.2">
      <c r="A69" s="4" t="s">
        <v>75</v>
      </c>
      <c r="B69" s="21">
        <v>5.2330350000000001</v>
      </c>
      <c r="C69" s="21">
        <v>7.8120500000000002</v>
      </c>
      <c r="D69" s="21">
        <v>-5.34</v>
      </c>
      <c r="E69" s="21">
        <v>0.70407200000000003</v>
      </c>
      <c r="F69" s="21">
        <v>7.6514329999999999</v>
      </c>
    </row>
    <row r="70" spans="1:6" x14ac:dyDescent="0.2">
      <c r="A70" s="4" t="s">
        <v>76</v>
      </c>
      <c r="B70" s="15">
        <v>1120</v>
      </c>
      <c r="C70" s="15">
        <v>1112</v>
      </c>
      <c r="D70" s="15">
        <v>1093</v>
      </c>
      <c r="E70" s="15">
        <v>1105</v>
      </c>
      <c r="F70" s="15">
        <v>1116</v>
      </c>
    </row>
    <row r="71" spans="1:6" x14ac:dyDescent="0.2">
      <c r="A71" s="4"/>
      <c r="B71" s="4"/>
      <c r="C71" s="4"/>
      <c r="D71" s="4"/>
      <c r="E71" s="4"/>
      <c r="F71" s="4"/>
    </row>
    <row r="72" spans="1:6" x14ac:dyDescent="0.2">
      <c r="A72" s="4" t="s">
        <v>77</v>
      </c>
      <c r="B72" s="16">
        <v>5.14</v>
      </c>
      <c r="C72" s="16">
        <v>7.75</v>
      </c>
      <c r="D72" s="16">
        <v>-5.34</v>
      </c>
      <c r="E72" s="16">
        <v>0.7</v>
      </c>
      <c r="F72" s="16">
        <v>7.59</v>
      </c>
    </row>
    <row r="73" spans="1:6" x14ac:dyDescent="0.2">
      <c r="A73" s="4" t="s">
        <v>78</v>
      </c>
      <c r="B73" s="21">
        <v>5.14</v>
      </c>
      <c r="C73" s="21">
        <v>7.75</v>
      </c>
      <c r="D73" s="21">
        <v>-5.34</v>
      </c>
      <c r="E73" s="21">
        <v>0.7</v>
      </c>
      <c r="F73" s="21">
        <v>7.59</v>
      </c>
    </row>
    <row r="74" spans="1:6" x14ac:dyDescent="0.2">
      <c r="A74" s="4" t="s">
        <v>79</v>
      </c>
      <c r="B74" s="15">
        <v>1141</v>
      </c>
      <c r="C74" s="15">
        <v>1122</v>
      </c>
      <c r="D74" s="15">
        <v>1093</v>
      </c>
      <c r="E74" s="15">
        <v>1118</v>
      </c>
      <c r="F74" s="15">
        <v>1125</v>
      </c>
    </row>
    <row r="75" spans="1:6" x14ac:dyDescent="0.2">
      <c r="A75" s="4"/>
      <c r="B75" s="4"/>
      <c r="C75" s="4"/>
      <c r="D75" s="4"/>
      <c r="E75" s="4"/>
      <c r="F75" s="4"/>
    </row>
    <row r="76" spans="1:6" x14ac:dyDescent="0.2">
      <c r="A76" s="4" t="s">
        <v>80</v>
      </c>
      <c r="B76" s="16">
        <v>3.73</v>
      </c>
      <c r="C76" s="16">
        <v>5.37</v>
      </c>
      <c r="D76" s="16">
        <v>-1.99</v>
      </c>
      <c r="E76" s="16">
        <v>0.71</v>
      </c>
      <c r="F76" s="16">
        <v>5.47</v>
      </c>
    </row>
    <row r="77" spans="1:6" x14ac:dyDescent="0.2">
      <c r="A77" s="4" t="s">
        <v>81</v>
      </c>
      <c r="B77" s="21">
        <v>3.6629049999999999</v>
      </c>
      <c r="C77" s="21">
        <v>5.3175129999999999</v>
      </c>
      <c r="D77" s="21">
        <v>-1.99</v>
      </c>
      <c r="E77" s="21">
        <v>0.70605899999999999</v>
      </c>
      <c r="F77" s="21">
        <v>5.4283330000000003</v>
      </c>
    </row>
    <row r="78" spans="1:6" x14ac:dyDescent="0.2">
      <c r="A78" s="4"/>
      <c r="B78" s="4"/>
      <c r="C78" s="4"/>
      <c r="D78" s="4"/>
      <c r="E78" s="4"/>
      <c r="F78" s="4"/>
    </row>
    <row r="79" spans="1:6" x14ac:dyDescent="0.2">
      <c r="A79" s="4" t="s">
        <v>82</v>
      </c>
      <c r="B79" s="16">
        <v>0.1</v>
      </c>
      <c r="C79" s="16">
        <v>0.32</v>
      </c>
      <c r="D79" s="16">
        <v>0.46</v>
      </c>
      <c r="E79" s="16">
        <v>0.46</v>
      </c>
      <c r="F79" s="16">
        <v>0.46</v>
      </c>
    </row>
    <row r="80" spans="1:6" x14ac:dyDescent="0.2">
      <c r="A80" s="4" t="s">
        <v>83</v>
      </c>
      <c r="B80" s="14" t="s">
        <v>84</v>
      </c>
      <c r="C80" s="23">
        <v>5.3067000000000003E-2</v>
      </c>
      <c r="D80" s="23" t="s">
        <v>12</v>
      </c>
      <c r="E80" s="23">
        <v>0.65938300000000005</v>
      </c>
      <c r="F80" s="23">
        <v>6.1130999999999998E-2</v>
      </c>
    </row>
    <row r="81" spans="1:6" x14ac:dyDescent="0.2">
      <c r="A81" s="4"/>
      <c r="B81" s="4"/>
      <c r="C81" s="4"/>
      <c r="D81" s="4"/>
      <c r="E81" s="4"/>
      <c r="F81" s="4"/>
    </row>
    <row r="82" spans="1:6" x14ac:dyDescent="0.2">
      <c r="A82" s="4" t="s">
        <v>85</v>
      </c>
      <c r="B82" s="22">
        <v>0.16667000000000001</v>
      </c>
      <c r="C82" s="22">
        <v>0.16667000000000001</v>
      </c>
      <c r="D82" s="22">
        <v>0.16667000000000001</v>
      </c>
      <c r="E82" s="22">
        <v>0.16667000000000001</v>
      </c>
      <c r="F82" s="22">
        <v>0.16667000000000001</v>
      </c>
    </row>
    <row r="83" spans="1:6" x14ac:dyDescent="0.2">
      <c r="A83" s="4"/>
      <c r="B83" s="4"/>
      <c r="C83" s="4"/>
      <c r="D83" s="4"/>
      <c r="E83" s="4"/>
      <c r="F83" s="4"/>
    </row>
    <row r="84" spans="1:6" x14ac:dyDescent="0.2">
      <c r="A84" s="9" t="s">
        <v>86</v>
      </c>
      <c r="B84" s="4"/>
      <c r="C84" s="4"/>
      <c r="D84" s="4"/>
      <c r="E84" s="4"/>
      <c r="F84" s="4"/>
    </row>
    <row r="85" spans="1:6" x14ac:dyDescent="0.2">
      <c r="A85" s="4" t="s">
        <v>9</v>
      </c>
      <c r="B85" s="15">
        <v>12928</v>
      </c>
      <c r="C85" s="15">
        <v>16740</v>
      </c>
      <c r="D85" s="15">
        <v>4096</v>
      </c>
      <c r="E85" s="15">
        <v>9003</v>
      </c>
      <c r="F85" s="15">
        <v>18090</v>
      </c>
    </row>
    <row r="86" spans="1:6" x14ac:dyDescent="0.2">
      <c r="A86" s="4" t="s">
        <v>87</v>
      </c>
      <c r="B86" s="15">
        <v>6796</v>
      </c>
      <c r="C86" s="15">
        <v>9709</v>
      </c>
      <c r="D86" s="15">
        <v>-3574</v>
      </c>
      <c r="E86" s="15">
        <v>1305</v>
      </c>
      <c r="F86" s="15">
        <v>9809</v>
      </c>
    </row>
    <row r="87" spans="1:6" x14ac:dyDescent="0.2">
      <c r="A87" s="4" t="s">
        <v>10</v>
      </c>
      <c r="B87" s="15">
        <v>6796</v>
      </c>
      <c r="C87" s="15">
        <v>9709</v>
      </c>
      <c r="D87" s="15">
        <v>-3574</v>
      </c>
      <c r="E87" s="15">
        <v>1305</v>
      </c>
      <c r="F87" s="15">
        <v>9809</v>
      </c>
    </row>
    <row r="88" spans="1:6" x14ac:dyDescent="0.2">
      <c r="A88" s="4" t="s">
        <v>88</v>
      </c>
      <c r="B88" s="15">
        <v>13036</v>
      </c>
      <c r="C88" s="15">
        <v>16865</v>
      </c>
      <c r="D88" s="15">
        <v>4233</v>
      </c>
      <c r="E88" s="15">
        <v>9143</v>
      </c>
      <c r="F88" s="15">
        <v>18243</v>
      </c>
    </row>
    <row r="89" spans="1:6" x14ac:dyDescent="0.2">
      <c r="A89" s="4" t="s">
        <v>89</v>
      </c>
      <c r="B89" s="23">
        <v>6.2989000000000003E-2</v>
      </c>
      <c r="C89" s="23">
        <v>9.2741000000000004E-2</v>
      </c>
      <c r="D89" s="23" t="s">
        <v>12</v>
      </c>
      <c r="E89" s="23">
        <v>0.36696499999999999</v>
      </c>
      <c r="F89" s="23">
        <v>0.11631900000000001</v>
      </c>
    </row>
    <row r="90" spans="1:6" x14ac:dyDescent="0.2">
      <c r="A90" s="4" t="s">
        <v>90</v>
      </c>
      <c r="B90" s="15">
        <v>43</v>
      </c>
      <c r="C90" s="15">
        <v>66</v>
      </c>
      <c r="D90" s="15">
        <v>6</v>
      </c>
      <c r="E90" s="15">
        <v>83</v>
      </c>
      <c r="F90" s="15">
        <v>290</v>
      </c>
    </row>
    <row r="91" spans="1:6" x14ac:dyDescent="0.2">
      <c r="A91" s="4" t="s">
        <v>91</v>
      </c>
      <c r="B91" s="15">
        <v>370</v>
      </c>
      <c r="C91" s="15">
        <v>528</v>
      </c>
      <c r="D91" s="15">
        <v>178</v>
      </c>
      <c r="E91" s="15">
        <v>333</v>
      </c>
      <c r="F91" s="15">
        <v>670</v>
      </c>
    </row>
    <row r="92" spans="1:6" x14ac:dyDescent="0.2">
      <c r="A92" s="4" t="s">
        <v>92</v>
      </c>
      <c r="B92" s="15">
        <v>413</v>
      </c>
      <c r="C92" s="15">
        <v>594</v>
      </c>
      <c r="D92" s="15">
        <v>184</v>
      </c>
      <c r="E92" s="15">
        <v>416</v>
      </c>
      <c r="F92" s="15">
        <v>960</v>
      </c>
    </row>
    <row r="93" spans="1:6" x14ac:dyDescent="0.2">
      <c r="A93" s="4" t="s">
        <v>93</v>
      </c>
      <c r="B93" s="15">
        <v>-19</v>
      </c>
      <c r="C93" s="15">
        <v>391</v>
      </c>
      <c r="D93" s="15">
        <v>84</v>
      </c>
      <c r="E93" s="15">
        <v>-18</v>
      </c>
      <c r="F93" s="15">
        <v>118</v>
      </c>
    </row>
    <row r="94" spans="1:6" x14ac:dyDescent="0.2">
      <c r="A94" s="4" t="s">
        <v>94</v>
      </c>
      <c r="B94" s="15" t="s">
        <v>84</v>
      </c>
      <c r="C94" s="15">
        <v>-97</v>
      </c>
      <c r="D94" s="15">
        <v>-91</v>
      </c>
      <c r="E94" s="15">
        <v>53</v>
      </c>
      <c r="F94" s="15">
        <v>46</v>
      </c>
    </row>
    <row r="95" spans="1:6" x14ac:dyDescent="0.2">
      <c r="A95" s="4" t="s">
        <v>95</v>
      </c>
      <c r="B95" s="15">
        <v>-19</v>
      </c>
      <c r="C95" s="15">
        <v>294</v>
      </c>
      <c r="D95" s="15">
        <v>-7</v>
      </c>
      <c r="E95" s="15">
        <v>35</v>
      </c>
      <c r="F95" s="15">
        <v>164</v>
      </c>
    </row>
    <row r="96" spans="1:6" x14ac:dyDescent="0.2">
      <c r="A96" s="4"/>
      <c r="B96" s="4"/>
      <c r="C96" s="4"/>
      <c r="D96" s="4"/>
      <c r="E96" s="4"/>
      <c r="F96" s="4"/>
    </row>
    <row r="97" spans="1:6" x14ac:dyDescent="0.2">
      <c r="A97" s="4" t="s">
        <v>96</v>
      </c>
      <c r="B97" s="15">
        <v>4179.375</v>
      </c>
      <c r="C97" s="15">
        <v>5966.25</v>
      </c>
      <c r="D97" s="15">
        <v>-2173.8000000000002</v>
      </c>
      <c r="E97" s="15">
        <v>789.375</v>
      </c>
      <c r="F97" s="15">
        <v>6106.875</v>
      </c>
    </row>
    <row r="98" spans="1:6" x14ac:dyDescent="0.2">
      <c r="A98" s="4" t="s">
        <v>97</v>
      </c>
      <c r="B98" s="15">
        <v>66</v>
      </c>
      <c r="C98" s="15">
        <v>77</v>
      </c>
      <c r="D98" s="15">
        <v>208</v>
      </c>
      <c r="E98" s="15">
        <v>225</v>
      </c>
      <c r="F98" s="15">
        <v>321</v>
      </c>
    </row>
    <row r="99" spans="1:6" x14ac:dyDescent="0.2">
      <c r="A99" s="4" t="s">
        <v>98</v>
      </c>
      <c r="B99" s="15">
        <v>86</v>
      </c>
      <c r="C99" s="15">
        <v>101</v>
      </c>
      <c r="D99" s="15">
        <v>232</v>
      </c>
      <c r="E99" s="15">
        <v>295</v>
      </c>
      <c r="F99" s="15">
        <v>448</v>
      </c>
    </row>
    <row r="100" spans="1:6" x14ac:dyDescent="0.2">
      <c r="A100" s="4" t="s">
        <v>99</v>
      </c>
      <c r="B100" s="24">
        <v>45205</v>
      </c>
      <c r="C100" s="24">
        <v>45569</v>
      </c>
      <c r="D100" s="24">
        <v>45933</v>
      </c>
      <c r="E100" s="24">
        <v>45933</v>
      </c>
      <c r="F100" s="24">
        <v>45933</v>
      </c>
    </row>
    <row r="101" spans="1:6" x14ac:dyDescent="0.2">
      <c r="A101" s="4" t="s">
        <v>100</v>
      </c>
      <c r="B101" s="14" t="s">
        <v>101</v>
      </c>
      <c r="C101" s="14" t="s">
        <v>101</v>
      </c>
      <c r="D101" s="14" t="s">
        <v>102</v>
      </c>
      <c r="E101" s="14" t="s">
        <v>102</v>
      </c>
      <c r="F101" s="14" t="s">
        <v>103</v>
      </c>
    </row>
    <row r="102" spans="1:6" x14ac:dyDescent="0.2">
      <c r="A102" s="4" t="s">
        <v>104</v>
      </c>
      <c r="B102" s="14" t="s">
        <v>105</v>
      </c>
      <c r="C102" s="14" t="s">
        <v>105</v>
      </c>
      <c r="D102" s="14" t="s">
        <v>105</v>
      </c>
      <c r="E102" s="14" t="s">
        <v>105</v>
      </c>
      <c r="F102" s="14" t="s">
        <v>105</v>
      </c>
    </row>
    <row r="103" spans="1:6" x14ac:dyDescent="0.2">
      <c r="A103" s="4"/>
      <c r="B103" s="4"/>
      <c r="C103" s="4"/>
      <c r="D103" s="4"/>
      <c r="E103" s="4"/>
      <c r="F103" s="4"/>
    </row>
    <row r="104" spans="1:6" x14ac:dyDescent="0.2">
      <c r="A104" s="9" t="s">
        <v>106</v>
      </c>
      <c r="B104" s="4"/>
      <c r="C104" s="4"/>
      <c r="D104" s="4"/>
      <c r="E104" s="4"/>
      <c r="F104" s="4"/>
    </row>
    <row r="105" spans="1:6" x14ac:dyDescent="0.2">
      <c r="A105" s="4" t="s">
        <v>107</v>
      </c>
      <c r="B105" s="15">
        <v>2663</v>
      </c>
      <c r="C105" s="15">
        <v>3116</v>
      </c>
      <c r="D105" s="15">
        <v>3114</v>
      </c>
      <c r="E105" s="15">
        <v>3430</v>
      </c>
      <c r="F105" s="15">
        <v>3798</v>
      </c>
    </row>
    <row r="106" spans="1:6" x14ac:dyDescent="0.2">
      <c r="A106" s="4" t="s">
        <v>108</v>
      </c>
      <c r="B106" s="15">
        <v>108</v>
      </c>
      <c r="C106" s="15">
        <v>125</v>
      </c>
      <c r="D106" s="15">
        <v>137</v>
      </c>
      <c r="E106" s="15">
        <v>140</v>
      </c>
      <c r="F106" s="15">
        <v>153</v>
      </c>
    </row>
    <row r="107" spans="1:6" x14ac:dyDescent="0.2">
      <c r="A107" s="4" t="s">
        <v>109</v>
      </c>
      <c r="B107" s="15">
        <v>29.541024</v>
      </c>
      <c r="C107" s="15">
        <v>35.677999999999997</v>
      </c>
      <c r="D107" s="15">
        <v>60.552903999999998</v>
      </c>
      <c r="E107" s="15">
        <v>62.787199999999999</v>
      </c>
      <c r="F107" s="15">
        <v>66.377520000000004</v>
      </c>
    </row>
    <row r="108" spans="1:6" x14ac:dyDescent="0.2">
      <c r="A108" s="4" t="s">
        <v>110</v>
      </c>
      <c r="B108" s="15">
        <v>78.458976000000007</v>
      </c>
      <c r="C108" s="15">
        <v>89.322000000000003</v>
      </c>
      <c r="D108" s="15">
        <v>76.447096000000002</v>
      </c>
      <c r="E108" s="15">
        <v>77.212800000000001</v>
      </c>
      <c r="F108" s="15">
        <v>86.622479999999996</v>
      </c>
    </row>
    <row r="109" spans="1:6" x14ac:dyDescent="0.2">
      <c r="A109" s="4"/>
      <c r="B109" s="4"/>
      <c r="C109" s="4"/>
      <c r="D109" s="4"/>
      <c r="E109" s="4"/>
      <c r="F109" s="4"/>
    </row>
    <row r="110" spans="1:6" x14ac:dyDescent="0.2">
      <c r="A110" s="4" t="s">
        <v>111</v>
      </c>
      <c r="B110" s="15">
        <v>186</v>
      </c>
      <c r="C110" s="15">
        <v>193</v>
      </c>
      <c r="D110" s="15">
        <v>201</v>
      </c>
      <c r="E110" s="15">
        <v>312</v>
      </c>
      <c r="F110" s="15">
        <v>409</v>
      </c>
    </row>
    <row r="111" spans="1:6" x14ac:dyDescent="0.2">
      <c r="A111" s="4" t="s">
        <v>112</v>
      </c>
      <c r="B111" s="15">
        <v>110</v>
      </c>
      <c r="C111" s="15">
        <v>175</v>
      </c>
      <c r="D111" s="15">
        <v>226</v>
      </c>
      <c r="E111" s="15">
        <v>296</v>
      </c>
      <c r="F111" s="15">
        <v>347</v>
      </c>
    </row>
    <row r="112" spans="1:6" x14ac:dyDescent="0.2">
      <c r="A112" s="4" t="s">
        <v>113</v>
      </c>
      <c r="B112" s="15">
        <v>99</v>
      </c>
      <c r="C112" s="15">
        <v>133</v>
      </c>
      <c r="D112" s="15">
        <v>137</v>
      </c>
      <c r="E112" s="15">
        <v>213</v>
      </c>
      <c r="F112" s="15">
        <v>219</v>
      </c>
    </row>
    <row r="113" spans="1:6" x14ac:dyDescent="0.2">
      <c r="A113" s="4" t="s">
        <v>114</v>
      </c>
      <c r="B113" s="15" t="s">
        <v>8</v>
      </c>
      <c r="C113" s="15">
        <v>13</v>
      </c>
      <c r="D113" s="15">
        <v>32</v>
      </c>
      <c r="E113" s="15">
        <v>12</v>
      </c>
      <c r="F113" s="15" t="s">
        <v>8</v>
      </c>
    </row>
    <row r="114" spans="1:6" x14ac:dyDescent="0.2">
      <c r="A114" s="9" t="s">
        <v>115</v>
      </c>
      <c r="B114" s="13">
        <v>395</v>
      </c>
      <c r="C114" s="13">
        <v>514</v>
      </c>
      <c r="D114" s="13">
        <v>596</v>
      </c>
      <c r="E114" s="13">
        <v>833</v>
      </c>
      <c r="F114" s="13">
        <v>975</v>
      </c>
    </row>
    <row r="115" spans="1:6" x14ac:dyDescent="0.2">
      <c r="A115" s="4"/>
      <c r="B115" s="4"/>
      <c r="C115" s="4"/>
      <c r="D115" s="4"/>
      <c r="E115" s="4"/>
      <c r="F115" s="4"/>
    </row>
    <row r="116" spans="1:6" x14ac:dyDescent="0.2">
      <c r="A116" s="10"/>
      <c r="B116" s="10"/>
      <c r="C116" s="10"/>
      <c r="D116" s="10"/>
      <c r="E116" s="10"/>
      <c r="F116" s="10"/>
    </row>
    <row r="117" spans="1:6" x14ac:dyDescent="0.2">
      <c r="A117" t="s">
        <v>116</v>
      </c>
    </row>
    <row r="118" spans="1:6" x14ac:dyDescent="0.2">
      <c r="A118" s="17" t="s">
        <v>14</v>
      </c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4E086-953E-C345-8461-41230ED6C707}">
  <dimension ref="A1:F31"/>
  <sheetViews>
    <sheetView zoomScaleNormal="100" workbookViewId="0"/>
  </sheetViews>
  <sheetFormatPr defaultColWidth="11.5546875" defaultRowHeight="10.199999999999999" x14ac:dyDescent="0.2"/>
  <cols>
    <col min="1" max="1" width="24.109375" bestFit="1" customWidth="1"/>
    <col min="2" max="255" width="8.77734375" customWidth="1"/>
  </cols>
  <sheetData>
    <row r="1" spans="1:6" ht="10.8" thickBot="1" x14ac:dyDescent="0.25">
      <c r="A1" s="3" t="s">
        <v>265</v>
      </c>
      <c r="B1" s="46">
        <f>'Balance Sheet'!B15</f>
        <v>44441</v>
      </c>
      <c r="C1" s="46">
        <f>'Balance Sheet'!C15</f>
        <v>44805</v>
      </c>
      <c r="D1" s="46">
        <f>'Balance Sheet'!D15</f>
        <v>45169</v>
      </c>
      <c r="E1" s="46">
        <f>'Balance Sheet'!E15</f>
        <v>45533</v>
      </c>
      <c r="F1" s="46">
        <f>'Balance Sheet'!F15</f>
        <v>45897</v>
      </c>
    </row>
    <row r="2" spans="1:6" x14ac:dyDescent="0.2">
      <c r="A2" s="50" t="s">
        <v>269</v>
      </c>
    </row>
    <row r="3" spans="1:6" x14ac:dyDescent="0.2">
      <c r="A3" s="47" t="s">
        <v>37</v>
      </c>
      <c r="B3" s="51">
        <v>27705</v>
      </c>
      <c r="C3" s="51">
        <v>30835</v>
      </c>
      <c r="D3" s="51">
        <v>15540</v>
      </c>
      <c r="E3" s="51">
        <v>25450</v>
      </c>
      <c r="F3" s="51">
        <v>36920</v>
      </c>
    </row>
    <row r="4" spans="1:6" x14ac:dyDescent="0.2">
      <c r="A4" s="47" t="s">
        <v>149</v>
      </c>
      <c r="B4" s="51">
        <v>63655</v>
      </c>
      <c r="C4" s="51">
        <v>67902</v>
      </c>
      <c r="D4" s="51">
        <v>65069</v>
      </c>
      <c r="E4" s="51">
        <v>69416</v>
      </c>
      <c r="F4" s="51">
        <v>82798</v>
      </c>
    </row>
    <row r="5" spans="1:6" x14ac:dyDescent="0.2">
      <c r="A5" s="47" t="s">
        <v>269</v>
      </c>
      <c r="B5" s="31">
        <f>B3/B4</f>
        <v>0.4352368235016888</v>
      </c>
      <c r="C5" s="31">
        <f t="shared" ref="C5:F5" si="0">C3/C4</f>
        <v>0.45411033548349089</v>
      </c>
      <c r="D5" s="31">
        <f t="shared" si="0"/>
        <v>0.23882340284928308</v>
      </c>
      <c r="E5" s="31">
        <f t="shared" si="0"/>
        <v>0.36663017171833584</v>
      </c>
      <c r="F5" s="31">
        <f t="shared" si="0"/>
        <v>0.44590449044662916</v>
      </c>
    </row>
    <row r="6" spans="1:6" x14ac:dyDescent="0.2">
      <c r="A6" s="45"/>
    </row>
    <row r="7" spans="1:6" x14ac:dyDescent="0.2">
      <c r="A7" s="50" t="s">
        <v>270</v>
      </c>
    </row>
    <row r="8" spans="1:6" x14ac:dyDescent="0.2">
      <c r="A8" s="47" t="s">
        <v>37</v>
      </c>
      <c r="B8" s="51">
        <v>27705</v>
      </c>
      <c r="C8" s="51">
        <v>30835</v>
      </c>
      <c r="D8" s="51">
        <v>15540</v>
      </c>
      <c r="E8" s="51">
        <v>25450</v>
      </c>
      <c r="F8" s="51">
        <v>36920</v>
      </c>
    </row>
    <row r="9" spans="1:6" x14ac:dyDescent="0.2">
      <c r="A9" s="47" t="s">
        <v>275</v>
      </c>
      <c r="B9" s="51">
        <v>29300</v>
      </c>
      <c r="C9" s="51">
        <v>33380</v>
      </c>
      <c r="D9" s="51">
        <v>37840</v>
      </c>
      <c r="E9" s="51">
        <v>39749</v>
      </c>
      <c r="F9" s="51">
        <v>46590</v>
      </c>
    </row>
    <row r="10" spans="1:6" x14ac:dyDescent="0.2">
      <c r="A10" s="47" t="s">
        <v>270</v>
      </c>
      <c r="B10" s="31">
        <f>B8/B9</f>
        <v>0.94556313993174057</v>
      </c>
      <c r="C10" s="31">
        <f t="shared" ref="C10:F10" si="1">C8/C9</f>
        <v>0.92375674056321155</v>
      </c>
      <c r="D10" s="31">
        <f t="shared" si="1"/>
        <v>0.41067653276955601</v>
      </c>
      <c r="E10" s="31">
        <f t="shared" si="1"/>
        <v>0.64026767969005505</v>
      </c>
      <c r="F10" s="31">
        <f t="shared" si="1"/>
        <v>0.79244473062889031</v>
      </c>
    </row>
    <row r="11" spans="1:6" x14ac:dyDescent="0.2">
      <c r="A11" s="45"/>
    </row>
    <row r="12" spans="1:6" x14ac:dyDescent="0.2">
      <c r="A12" s="45"/>
      <c r="B12" s="31"/>
      <c r="C12" s="31"/>
      <c r="D12" s="31"/>
      <c r="E12" s="31"/>
      <c r="F12" s="31"/>
    </row>
    <row r="13" spans="1:6" x14ac:dyDescent="0.2">
      <c r="A13" s="45"/>
    </row>
    <row r="14" spans="1:6" x14ac:dyDescent="0.2">
      <c r="A14" s="50" t="s">
        <v>271</v>
      </c>
    </row>
    <row r="15" spans="1:6" x14ac:dyDescent="0.2">
      <c r="A15" s="47" t="s">
        <v>37</v>
      </c>
      <c r="B15" s="51">
        <v>27705</v>
      </c>
      <c r="C15" s="51">
        <v>30835</v>
      </c>
      <c r="D15" s="51">
        <v>15540</v>
      </c>
      <c r="E15" s="51">
        <v>25450</v>
      </c>
      <c r="F15" s="51">
        <v>36920</v>
      </c>
    </row>
    <row r="16" spans="1:6" x14ac:dyDescent="0.2">
      <c r="A16" s="47" t="s">
        <v>134</v>
      </c>
      <c r="B16" s="51">
        <v>7040</v>
      </c>
      <c r="C16" s="51">
        <v>8080</v>
      </c>
      <c r="D16" s="51">
        <v>10196</v>
      </c>
      <c r="E16" s="51">
        <v>6615</v>
      </c>
      <c r="F16" s="51">
        <v>9265</v>
      </c>
    </row>
    <row r="17" spans="1:6" x14ac:dyDescent="0.2">
      <c r="A17" s="47" t="s">
        <v>271</v>
      </c>
      <c r="B17" s="31">
        <f>B15/B16</f>
        <v>3.9353693181818183</v>
      </c>
      <c r="C17" s="31">
        <f t="shared" ref="C17:F17" si="2">C15/C16</f>
        <v>3.8162128712871288</v>
      </c>
      <c r="D17" s="31">
        <f t="shared" si="2"/>
        <v>1.5241271086700667</v>
      </c>
      <c r="E17" s="31">
        <f t="shared" si="2"/>
        <v>3.8473167044595615</v>
      </c>
      <c r="F17" s="31">
        <f t="shared" si="2"/>
        <v>3.9848893685914732</v>
      </c>
    </row>
    <row r="18" spans="1:6" x14ac:dyDescent="0.2">
      <c r="A18" s="45"/>
    </row>
    <row r="19" spans="1:6" x14ac:dyDescent="0.2">
      <c r="A19" s="50" t="s">
        <v>272</v>
      </c>
    </row>
    <row r="20" spans="1:6" x14ac:dyDescent="0.2">
      <c r="A20" s="47" t="s">
        <v>285</v>
      </c>
      <c r="B20" s="53" t="s">
        <v>84</v>
      </c>
      <c r="C20" s="51">
        <f>B21</f>
        <v>4487</v>
      </c>
      <c r="D20" s="51">
        <f t="shared" ref="D20:F20" si="3">C21</f>
        <v>6663</v>
      </c>
      <c r="E20" s="51">
        <f t="shared" si="3"/>
        <v>8387</v>
      </c>
      <c r="F20" s="51">
        <f t="shared" si="3"/>
        <v>8875</v>
      </c>
    </row>
    <row r="21" spans="1:6" x14ac:dyDescent="0.2">
      <c r="A21" s="47" t="s">
        <v>286</v>
      </c>
      <c r="B21" s="53">
        <f>'Balance Sheet'!B26</f>
        <v>4487</v>
      </c>
      <c r="C21" s="51">
        <f>'Balance Sheet'!C26</f>
        <v>6663</v>
      </c>
      <c r="D21" s="51">
        <f>'Balance Sheet'!D26</f>
        <v>8387</v>
      </c>
      <c r="E21" s="51">
        <f>'Balance Sheet'!E26</f>
        <v>8875</v>
      </c>
      <c r="F21" s="51">
        <f>'Balance Sheet'!F26</f>
        <v>8355</v>
      </c>
    </row>
    <row r="22" spans="1:6" x14ac:dyDescent="0.2">
      <c r="A22" s="47" t="s">
        <v>287</v>
      </c>
      <c r="B22" s="53" t="s">
        <v>84</v>
      </c>
      <c r="C22" s="51">
        <f>(C20+C21)/2</f>
        <v>5575</v>
      </c>
      <c r="D22" s="51">
        <f t="shared" ref="D22:F22" si="4">(D20+D21)/2</f>
        <v>7525</v>
      </c>
      <c r="E22" s="51">
        <f t="shared" si="4"/>
        <v>8631</v>
      </c>
      <c r="F22" s="51">
        <f t="shared" si="4"/>
        <v>8615</v>
      </c>
    </row>
    <row r="23" spans="1:6" x14ac:dyDescent="0.2">
      <c r="A23" s="47" t="s">
        <v>276</v>
      </c>
      <c r="B23" s="51">
        <f>'Income Statement'!B22</f>
        <v>17233</v>
      </c>
      <c r="C23" s="51">
        <f>'Income Statement'!C22</f>
        <v>16860</v>
      </c>
      <c r="D23" s="51">
        <f>'Income Statement'!D22</f>
        <v>15125</v>
      </c>
      <c r="E23" s="51">
        <f>'Income Statement'!E22</f>
        <v>19498</v>
      </c>
      <c r="F23" s="51">
        <f>'Income Statement'!F22</f>
        <v>22505</v>
      </c>
    </row>
    <row r="24" spans="1:6" x14ac:dyDescent="0.2">
      <c r="A24" s="52" t="s">
        <v>272</v>
      </c>
      <c r="B24" s="43" t="s">
        <v>84</v>
      </c>
      <c r="C24" s="31">
        <f>C23/C22</f>
        <v>3.0242152466367713</v>
      </c>
      <c r="D24" s="31">
        <f t="shared" ref="D24:F24" si="5">D23/D22</f>
        <v>2.0099667774086378</v>
      </c>
      <c r="E24" s="31">
        <f t="shared" si="5"/>
        <v>2.2590661568763757</v>
      </c>
      <c r="F24" s="31">
        <f t="shared" si="5"/>
        <v>2.6123041207196751</v>
      </c>
    </row>
    <row r="25" spans="1:6" x14ac:dyDescent="0.2">
      <c r="A25" s="45"/>
    </row>
    <row r="26" spans="1:6" x14ac:dyDescent="0.2">
      <c r="A26" s="50" t="s">
        <v>273</v>
      </c>
    </row>
    <row r="27" spans="1:6" x14ac:dyDescent="0.2">
      <c r="A27" s="47" t="s">
        <v>276</v>
      </c>
      <c r="B27" s="51">
        <v>17518</v>
      </c>
      <c r="C27" s="51">
        <v>20409</v>
      </c>
      <c r="D27" s="51">
        <v>19115</v>
      </c>
      <c r="E27" s="51">
        <v>22423</v>
      </c>
      <c r="F27" s="51">
        <v>24381</v>
      </c>
    </row>
    <row r="28" spans="1:6" x14ac:dyDescent="0.2">
      <c r="A28" s="47" t="s">
        <v>151</v>
      </c>
      <c r="B28" s="51">
        <v>6020</v>
      </c>
      <c r="C28" s="51">
        <v>7200</v>
      </c>
      <c r="D28" s="51">
        <v>10204</v>
      </c>
      <c r="E28" s="51">
        <v>7299</v>
      </c>
      <c r="F28" s="51">
        <v>9649</v>
      </c>
    </row>
    <row r="29" spans="1:6" x14ac:dyDescent="0.2">
      <c r="A29" s="47" t="s">
        <v>277</v>
      </c>
      <c r="B29" s="31">
        <f>B27/B28</f>
        <v>2.9099667774086377</v>
      </c>
      <c r="C29" s="31">
        <f t="shared" ref="C29:F29" si="6">C27/C28</f>
        <v>2.8345833333333332</v>
      </c>
      <c r="D29" s="31">
        <f t="shared" si="6"/>
        <v>1.8732849862798902</v>
      </c>
      <c r="E29" s="31">
        <f t="shared" si="6"/>
        <v>3.0720646663926567</v>
      </c>
      <c r="F29" s="31">
        <f t="shared" si="6"/>
        <v>2.5267903409679762</v>
      </c>
    </row>
    <row r="31" spans="1:6" x14ac:dyDescent="0.2">
      <c r="B31" s="42"/>
      <c r="C31" s="42"/>
      <c r="D31" s="42"/>
      <c r="E31" s="42"/>
      <c r="F31" s="4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11AC5-97AB-FD44-8C4C-738D13332BA8}">
  <dimension ref="A1:F24"/>
  <sheetViews>
    <sheetView zoomScaleNormal="100" workbookViewId="0"/>
  </sheetViews>
  <sheetFormatPr defaultColWidth="11.5546875" defaultRowHeight="10.199999999999999" x14ac:dyDescent="0.2"/>
  <cols>
    <col min="1" max="1" width="27.21875" bestFit="1" customWidth="1"/>
    <col min="2" max="255" width="8.77734375" customWidth="1"/>
  </cols>
  <sheetData>
    <row r="1" spans="1:6" ht="10.8" thickBot="1" x14ac:dyDescent="0.25">
      <c r="A1" s="3" t="s">
        <v>265</v>
      </c>
      <c r="B1" s="46">
        <f>'Balance Sheet'!B15</f>
        <v>44441</v>
      </c>
      <c r="C1" s="46">
        <f>'Balance Sheet'!C15</f>
        <v>44805</v>
      </c>
      <c r="D1" s="46">
        <f>'Balance Sheet'!D15</f>
        <v>45169</v>
      </c>
      <c r="E1" s="46">
        <f>'Balance Sheet'!E15</f>
        <v>45533</v>
      </c>
      <c r="F1" s="46">
        <f>'Balance Sheet'!F15</f>
        <v>45897</v>
      </c>
    </row>
    <row r="2" spans="1:6" x14ac:dyDescent="0.2">
      <c r="A2" s="50" t="s">
        <v>257</v>
      </c>
    </row>
    <row r="3" spans="1:6" x14ac:dyDescent="0.2">
      <c r="A3" s="47" t="s">
        <v>247</v>
      </c>
      <c r="B3" s="51">
        <f>'Balance Sheet'!B29</f>
        <v>19907</v>
      </c>
      <c r="C3" s="51">
        <f>'Balance Sheet'!C29</f>
        <v>21781</v>
      </c>
      <c r="D3" s="51">
        <f>'Balance Sheet'!D29</f>
        <v>21244</v>
      </c>
      <c r="E3" s="51">
        <f>'Balance Sheet'!E29</f>
        <v>24372</v>
      </c>
      <c r="F3" s="51">
        <f>'Balance Sheet'!F29</f>
        <v>28841</v>
      </c>
    </row>
    <row r="4" spans="1:6" x14ac:dyDescent="0.2">
      <c r="A4" s="47" t="s">
        <v>248</v>
      </c>
      <c r="B4" s="51">
        <f>'Balance Sheet'!B50</f>
        <v>6424</v>
      </c>
      <c r="C4" s="51">
        <f>'Balance Sheet'!C50</f>
        <v>7539</v>
      </c>
      <c r="D4" s="51">
        <f>'Balance Sheet'!D50</f>
        <v>4765</v>
      </c>
      <c r="E4" s="51">
        <f>'Balance Sheet'!E50</f>
        <v>9248</v>
      </c>
      <c r="F4" s="51">
        <f>'Balance Sheet'!F50</f>
        <v>11454</v>
      </c>
    </row>
    <row r="5" spans="1:6" x14ac:dyDescent="0.2">
      <c r="A5" s="47" t="s">
        <v>249</v>
      </c>
      <c r="B5" s="31">
        <f>B3/B4</f>
        <v>3.0988480697384806</v>
      </c>
      <c r="C5" s="31">
        <f>C3/C4</f>
        <v>2.88910996153336</v>
      </c>
      <c r="D5" s="31">
        <f>D3/D4</f>
        <v>4.4583420776495277</v>
      </c>
      <c r="E5" s="31">
        <f>E3/E4</f>
        <v>2.6353806228373702</v>
      </c>
      <c r="F5" s="31">
        <f>F3/F4</f>
        <v>2.5179849834119086</v>
      </c>
    </row>
    <row r="6" spans="1:6" x14ac:dyDescent="0.2">
      <c r="A6" s="45"/>
    </row>
    <row r="7" spans="1:6" x14ac:dyDescent="0.2">
      <c r="A7" s="50" t="s">
        <v>258</v>
      </c>
    </row>
    <row r="8" spans="1:6" x14ac:dyDescent="0.2">
      <c r="A8" s="47" t="s">
        <v>250</v>
      </c>
      <c r="B8" s="51">
        <f>'Balance Sheet'!B18</f>
        <v>7763</v>
      </c>
      <c r="C8" s="51">
        <f>'Balance Sheet'!C18</f>
        <v>8262</v>
      </c>
      <c r="D8" s="51">
        <f>'Balance Sheet'!D18</f>
        <v>8577</v>
      </c>
      <c r="E8" s="51">
        <f>'Balance Sheet'!E18</f>
        <v>7041</v>
      </c>
      <c r="F8" s="51">
        <f>'Balance Sheet'!F18</f>
        <v>9642</v>
      </c>
    </row>
    <row r="9" spans="1:6" x14ac:dyDescent="0.2">
      <c r="A9" s="47" t="s">
        <v>288</v>
      </c>
      <c r="B9" s="51">
        <f>'Cash Flow'!B36</f>
        <v>-1057</v>
      </c>
      <c r="C9" s="51">
        <f>'Cash Flow'!C36</f>
        <v>-155</v>
      </c>
      <c r="D9" s="51">
        <f>'Cash Flow'!D36</f>
        <v>868</v>
      </c>
      <c r="E9" s="51">
        <f>'Cash Flow'!E36</f>
        <v>-205</v>
      </c>
      <c r="F9" s="51">
        <f>'Cash Flow'!F36</f>
        <v>-192</v>
      </c>
    </row>
    <row r="10" spans="1:6" x14ac:dyDescent="0.2">
      <c r="A10" s="47" t="s">
        <v>289</v>
      </c>
      <c r="B10" s="51">
        <f>'Balance Sheet'!B22</f>
        <v>4920</v>
      </c>
      <c r="C10" s="51">
        <f>'Balance Sheet'!C22</f>
        <v>4765</v>
      </c>
      <c r="D10" s="51">
        <f>'Balance Sheet'!D22</f>
        <v>2048</v>
      </c>
      <c r="E10" s="51">
        <f>'Balance Sheet'!E22</f>
        <v>5419</v>
      </c>
      <c r="F10" s="51">
        <f>'Balance Sheet'!F22</f>
        <v>7163</v>
      </c>
    </row>
    <row r="11" spans="1:6" x14ac:dyDescent="0.2">
      <c r="A11" s="47" t="s">
        <v>290</v>
      </c>
      <c r="B11" s="51">
        <f>'Balance Sheet'!B50</f>
        <v>6424</v>
      </c>
      <c r="C11" s="51">
        <f>'Balance Sheet'!C50</f>
        <v>7539</v>
      </c>
      <c r="D11" s="51">
        <f>'Balance Sheet'!D50</f>
        <v>4765</v>
      </c>
      <c r="E11" s="51">
        <f>'Balance Sheet'!E50</f>
        <v>9248</v>
      </c>
      <c r="F11" s="51">
        <f>'Balance Sheet'!F50</f>
        <v>11454</v>
      </c>
    </row>
    <row r="12" spans="1:6" x14ac:dyDescent="0.2">
      <c r="A12" s="47" t="s">
        <v>251</v>
      </c>
      <c r="B12" s="31">
        <f>SUM(B8:B10)/B11</f>
        <v>1.8097758405977584</v>
      </c>
      <c r="C12" s="31">
        <f>SUM(C8:C10)/C11</f>
        <v>1.7073882477782198</v>
      </c>
      <c r="D12" s="31">
        <f>SUM(D8:D10)/D11</f>
        <v>2.4119622245540397</v>
      </c>
      <c r="E12" s="31">
        <f>SUM(E8:E10)/E11</f>
        <v>1.3251513840830449</v>
      </c>
      <c r="F12" s="31">
        <f>SUM(F8:F10)/F11</f>
        <v>1.4504103370001746</v>
      </c>
    </row>
    <row r="13" spans="1:6" x14ac:dyDescent="0.2">
      <c r="A13" s="45"/>
    </row>
    <row r="14" spans="1:6" x14ac:dyDescent="0.2">
      <c r="A14" s="50" t="s">
        <v>252</v>
      </c>
    </row>
    <row r="15" spans="1:6" x14ac:dyDescent="0.2">
      <c r="A15" s="47" t="s">
        <v>10</v>
      </c>
      <c r="B15" s="51">
        <f>'Income Statement'!B87</f>
        <v>6796</v>
      </c>
      <c r="C15" s="51">
        <f>'Income Statement'!C87</f>
        <v>9709</v>
      </c>
      <c r="D15" s="51">
        <f>'Income Statement'!D87</f>
        <v>-3574</v>
      </c>
      <c r="E15" s="51">
        <f>'Income Statement'!E87</f>
        <v>1305</v>
      </c>
      <c r="F15" s="51">
        <f>'Income Statement'!F87</f>
        <v>9809</v>
      </c>
    </row>
    <row r="16" spans="1:6" x14ac:dyDescent="0.2">
      <c r="A16" s="47" t="s">
        <v>253</v>
      </c>
      <c r="B16" s="51">
        <f>'Income Statement'!B34</f>
        <v>-183</v>
      </c>
      <c r="C16" s="51">
        <f>'Income Statement'!C34</f>
        <v>-189</v>
      </c>
      <c r="D16" s="51">
        <f>'Income Statement'!D34</f>
        <v>-388</v>
      </c>
      <c r="E16" s="51">
        <f>'Income Statement'!E34</f>
        <v>-562</v>
      </c>
      <c r="F16" s="51">
        <f>'Income Statement'!F34</f>
        <v>-477</v>
      </c>
    </row>
    <row r="17" spans="1:6" x14ac:dyDescent="0.2">
      <c r="A17" s="47" t="s">
        <v>254</v>
      </c>
      <c r="B17" s="31">
        <f>B15/B16</f>
        <v>-37.136612021857921</v>
      </c>
      <c r="C17" s="31">
        <f>C15/C16</f>
        <v>-51.370370370370374</v>
      </c>
      <c r="D17" s="31">
        <f>D15/D16</f>
        <v>9.2113402061855663</v>
      </c>
      <c r="E17" s="31">
        <f>E15/E16</f>
        <v>-2.3220640569395017</v>
      </c>
      <c r="F17" s="31">
        <f>F15/F16</f>
        <v>-20.563941299790358</v>
      </c>
    </row>
    <row r="18" spans="1:6" x14ac:dyDescent="0.2">
      <c r="A18" s="45"/>
    </row>
    <row r="19" spans="1:6" x14ac:dyDescent="0.2">
      <c r="A19" s="50" t="s">
        <v>255</v>
      </c>
    </row>
    <row r="20" spans="1:6" x14ac:dyDescent="0.2">
      <c r="A20" s="47" t="s">
        <v>291</v>
      </c>
      <c r="B20" s="51">
        <f>'Cash Flow'!B30</f>
        <v>12468</v>
      </c>
      <c r="C20" s="51">
        <f>'Cash Flow'!C30</f>
        <v>15181</v>
      </c>
      <c r="D20" s="51">
        <f>'Cash Flow'!D30</f>
        <v>1559</v>
      </c>
      <c r="E20" s="51">
        <f>'Cash Flow'!E30</f>
        <v>8507</v>
      </c>
      <c r="F20" s="51">
        <f>'Cash Flow'!F30</f>
        <v>17525</v>
      </c>
    </row>
    <row r="21" spans="1:6" x14ac:dyDescent="0.2">
      <c r="A21" s="47" t="s">
        <v>292</v>
      </c>
      <c r="B21" s="51">
        <f>'Cash Flow'!B61</f>
        <v>171</v>
      </c>
      <c r="C21" s="51">
        <f>'Cash Flow'!C61</f>
        <v>154</v>
      </c>
      <c r="D21" s="51">
        <f>'Cash Flow'!D61</f>
        <v>323</v>
      </c>
      <c r="E21" s="51">
        <f>'Cash Flow'!E61</f>
        <v>503</v>
      </c>
      <c r="F21" s="51">
        <f>'Cash Flow'!F61</f>
        <v>418</v>
      </c>
    </row>
    <row r="22" spans="1:6" x14ac:dyDescent="0.2">
      <c r="A22" s="47" t="s">
        <v>293</v>
      </c>
      <c r="B22" s="51">
        <f>'Cash Flow'!B62</f>
        <v>361</v>
      </c>
      <c r="C22" s="51">
        <f>'Cash Flow'!C62</f>
        <v>493</v>
      </c>
      <c r="D22" s="51">
        <f>'Cash Flow'!D62</f>
        <v>532</v>
      </c>
      <c r="E22" s="51">
        <f>'Cash Flow'!E62</f>
        <v>338</v>
      </c>
      <c r="F22" s="51">
        <f>'Cash Flow'!F62</f>
        <v>583</v>
      </c>
    </row>
    <row r="23" spans="1:6" x14ac:dyDescent="0.2">
      <c r="A23" s="47" t="s">
        <v>48</v>
      </c>
      <c r="B23" s="51">
        <f>'Income Statement'!B34</f>
        <v>-183</v>
      </c>
      <c r="C23" s="51">
        <f>'Income Statement'!C34</f>
        <v>-189</v>
      </c>
      <c r="D23" s="51">
        <f>'Income Statement'!D34</f>
        <v>-388</v>
      </c>
      <c r="E23" s="51">
        <f>'Income Statement'!E34</f>
        <v>-562</v>
      </c>
      <c r="F23" s="51">
        <f>'Income Statement'!F34</f>
        <v>-477</v>
      </c>
    </row>
    <row r="24" spans="1:6" x14ac:dyDescent="0.2">
      <c r="A24" s="47" t="s">
        <v>256</v>
      </c>
      <c r="B24" s="31">
        <f>SUM(B20:B22)/B23</f>
        <v>-71.038251366120221</v>
      </c>
      <c r="C24" s="31">
        <f>SUM(C20:C22)/C23</f>
        <v>-83.746031746031747</v>
      </c>
      <c r="D24" s="31">
        <f>SUM(D20:D22)/D23</f>
        <v>-6.2216494845360826</v>
      </c>
      <c r="E24" s="31">
        <f>SUM(E20:E22)/E23</f>
        <v>-16.633451957295375</v>
      </c>
      <c r="F24" s="31">
        <f>SUM(F20:F22)/F23</f>
        <v>-38.838574423480082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8C6D-62D7-D04D-99E3-852A51E11726}">
  <dimension ref="A1:F24"/>
  <sheetViews>
    <sheetView zoomScaleNormal="100" workbookViewId="0"/>
  </sheetViews>
  <sheetFormatPr defaultColWidth="11.5546875" defaultRowHeight="10.199999999999999" x14ac:dyDescent="0.2"/>
  <cols>
    <col min="1" max="1" width="18.33203125" customWidth="1"/>
    <col min="2" max="255" width="8.77734375" customWidth="1"/>
  </cols>
  <sheetData>
    <row r="1" spans="1:6" ht="10.8" thickBot="1" x14ac:dyDescent="0.25">
      <c r="A1" s="3" t="s">
        <v>265</v>
      </c>
      <c r="B1" s="46">
        <f>'Balance Sheet'!B15</f>
        <v>44441</v>
      </c>
      <c r="C1" s="46">
        <f>'Balance Sheet'!C15</f>
        <v>44805</v>
      </c>
      <c r="D1" s="46">
        <f>'Balance Sheet'!D15</f>
        <v>45169</v>
      </c>
      <c r="E1" s="46">
        <f>'Balance Sheet'!E15</f>
        <v>45533</v>
      </c>
      <c r="F1" s="46">
        <f>'Balance Sheet'!F15</f>
        <v>45897</v>
      </c>
    </row>
    <row r="2" spans="1:6" x14ac:dyDescent="0.2">
      <c r="A2" s="44" t="s">
        <v>278</v>
      </c>
    </row>
    <row r="3" spans="1:6" x14ac:dyDescent="0.2">
      <c r="A3" s="47" t="s">
        <v>164</v>
      </c>
      <c r="B3" s="49">
        <v>22800</v>
      </c>
      <c r="C3" s="49">
        <v>27360</v>
      </c>
      <c r="D3" s="49">
        <v>28000</v>
      </c>
      <c r="E3" s="49">
        <v>24285</v>
      </c>
      <c r="F3" s="49">
        <v>28633</v>
      </c>
    </row>
    <row r="4" spans="1:6" x14ac:dyDescent="0.2">
      <c r="A4" s="47" t="s">
        <v>171</v>
      </c>
      <c r="B4" s="49">
        <v>40855</v>
      </c>
      <c r="C4" s="49">
        <v>40542</v>
      </c>
      <c r="D4" s="49">
        <v>37069</v>
      </c>
      <c r="E4" s="49">
        <v>45131</v>
      </c>
      <c r="F4" s="49">
        <v>54165</v>
      </c>
    </row>
    <row r="5" spans="1:6" x14ac:dyDescent="0.2">
      <c r="A5" s="47" t="s">
        <v>278</v>
      </c>
      <c r="B5" s="42">
        <f>B3/B4</f>
        <v>0.5580712275119325</v>
      </c>
      <c r="C5" s="42">
        <f t="shared" ref="C5:F5" si="0">C3/C4</f>
        <v>0.67485570519461302</v>
      </c>
      <c r="D5" s="42">
        <f t="shared" si="0"/>
        <v>0.75534813455987482</v>
      </c>
      <c r="E5" s="42">
        <f t="shared" si="0"/>
        <v>0.53810019720369595</v>
      </c>
      <c r="F5" s="42">
        <f t="shared" si="0"/>
        <v>0.52862549616911292</v>
      </c>
    </row>
    <row r="6" spans="1:6" x14ac:dyDescent="0.2">
      <c r="A6" s="45"/>
    </row>
    <row r="7" spans="1:6" x14ac:dyDescent="0.2">
      <c r="A7" s="44" t="s">
        <v>279</v>
      </c>
    </row>
    <row r="8" spans="1:6" x14ac:dyDescent="0.2">
      <c r="A8" s="47" t="s">
        <v>164</v>
      </c>
      <c r="B8" s="49">
        <v>22800</v>
      </c>
      <c r="C8" s="49">
        <v>27360</v>
      </c>
      <c r="D8" s="49">
        <v>28000</v>
      </c>
      <c r="E8" s="49">
        <v>24285</v>
      </c>
      <c r="F8" s="49">
        <v>28633</v>
      </c>
    </row>
    <row r="9" spans="1:6" x14ac:dyDescent="0.2">
      <c r="A9" s="47" t="s">
        <v>149</v>
      </c>
      <c r="B9" s="49">
        <v>63655</v>
      </c>
      <c r="C9" s="49">
        <v>67902</v>
      </c>
      <c r="D9" s="49">
        <v>65069</v>
      </c>
      <c r="E9" s="49">
        <v>69416</v>
      </c>
      <c r="F9" s="49">
        <v>82798</v>
      </c>
    </row>
    <row r="10" spans="1:6" x14ac:dyDescent="0.2">
      <c r="A10" s="47" t="s">
        <v>279</v>
      </c>
      <c r="B10" s="42">
        <f>B8/B9</f>
        <v>0.3581808184745896</v>
      </c>
      <c r="C10" s="42">
        <f t="shared" ref="C10:F10" si="1">C8/C9</f>
        <v>0.40293363965715295</v>
      </c>
      <c r="D10" s="42">
        <f t="shared" si="1"/>
        <v>0.4303124375662758</v>
      </c>
      <c r="E10" s="42">
        <f t="shared" si="1"/>
        <v>0.34984729745303678</v>
      </c>
      <c r="F10" s="42">
        <f t="shared" si="1"/>
        <v>0.34581753182444019</v>
      </c>
    </row>
    <row r="12" spans="1:6" x14ac:dyDescent="0.2">
      <c r="B12" s="31"/>
      <c r="C12" s="31"/>
      <c r="D12" s="31"/>
      <c r="E12" s="31"/>
      <c r="F12" s="31"/>
    </row>
    <row r="17" spans="2:6" x14ac:dyDescent="0.2">
      <c r="B17" s="31"/>
      <c r="C17" s="31"/>
      <c r="D17" s="31"/>
      <c r="E17" s="31"/>
      <c r="F17" s="31"/>
    </row>
    <row r="24" spans="2:6" x14ac:dyDescent="0.2">
      <c r="B24" s="31"/>
      <c r="C24" s="31"/>
      <c r="D24" s="31"/>
      <c r="E24" s="31"/>
      <c r="F24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6BC6A-3AFB-EA45-A2C8-F55E2BE9AC39}">
  <sheetPr>
    <outlinePr summaryBelow="0" summaryRight="0"/>
    <pageSetUpPr autoPageBreaks="0"/>
  </sheetPr>
  <dimension ref="A5:IT95"/>
  <sheetViews>
    <sheetView zoomScaleNormal="100" workbookViewId="0"/>
  </sheetViews>
  <sheetFormatPr defaultColWidth="11.5546875" defaultRowHeight="10.199999999999999" x14ac:dyDescent="0.2"/>
  <cols>
    <col min="1" max="1" width="45.77734375" customWidth="1"/>
    <col min="2" max="6" width="14.77734375" customWidth="1"/>
    <col min="7" max="256" width="8.77734375" customWidth="1"/>
  </cols>
  <sheetData>
    <row r="5" spans="1:254" ht="16.2" x14ac:dyDescent="0.25">
      <c r="A5" s="1" t="s">
        <v>117</v>
      </c>
    </row>
    <row r="7" spans="1:254" x14ac:dyDescent="0.2">
      <c r="A7" s="2" t="s">
        <v>118</v>
      </c>
      <c r="B7" s="3" t="s">
        <v>119</v>
      </c>
      <c r="C7" t="s">
        <v>18</v>
      </c>
      <c r="D7" s="4" t="s">
        <v>0</v>
      </c>
      <c r="E7" s="3" t="s">
        <v>120</v>
      </c>
      <c r="F7" t="s">
        <v>20</v>
      </c>
    </row>
    <row r="8" spans="1:254" x14ac:dyDescent="0.2">
      <c r="A8" s="4"/>
      <c r="B8" s="3" t="s">
        <v>121</v>
      </c>
      <c r="C8" t="s">
        <v>22</v>
      </c>
      <c r="D8" s="4" t="s">
        <v>0</v>
      </c>
      <c r="E8" s="3" t="s">
        <v>122</v>
      </c>
      <c r="F8" t="s">
        <v>2</v>
      </c>
    </row>
    <row r="9" spans="1:254" x14ac:dyDescent="0.2">
      <c r="A9" s="4"/>
      <c r="B9" s="3" t="s">
        <v>123</v>
      </c>
      <c r="C9" t="s">
        <v>25</v>
      </c>
      <c r="D9" s="4" t="s">
        <v>0</v>
      </c>
      <c r="E9" s="3" t="s">
        <v>124</v>
      </c>
      <c r="F9" t="s">
        <v>1</v>
      </c>
    </row>
    <row r="10" spans="1:254" x14ac:dyDescent="0.2">
      <c r="A10" s="4"/>
      <c r="B10" s="3" t="s">
        <v>125</v>
      </c>
      <c r="C10" t="s">
        <v>3</v>
      </c>
      <c r="D10" s="4" t="s">
        <v>0</v>
      </c>
      <c r="E10" s="3" t="s">
        <v>126</v>
      </c>
      <c r="F10" s="5" t="s">
        <v>4</v>
      </c>
    </row>
    <row r="11" spans="1:254" x14ac:dyDescent="0.2">
      <c r="A11" s="4"/>
      <c r="B11" s="3" t="s">
        <v>127</v>
      </c>
      <c r="C11" t="s">
        <v>30</v>
      </c>
      <c r="D11" s="4" t="s">
        <v>0</v>
      </c>
      <c r="E11" s="18"/>
      <c r="F11" s="18"/>
    </row>
    <row r="14" spans="1:254" x14ac:dyDescent="0.2">
      <c r="A14" s="6" t="s">
        <v>128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20.399999999999999" x14ac:dyDescent="0.2">
      <c r="A15" s="7" t="s">
        <v>129</v>
      </c>
      <c r="B15" s="25">
        <v>44441</v>
      </c>
      <c r="C15" s="25">
        <v>44805</v>
      </c>
      <c r="D15" s="25">
        <v>45169</v>
      </c>
      <c r="E15" s="25">
        <v>45533</v>
      </c>
      <c r="F15" s="25">
        <v>45897</v>
      </c>
    </row>
    <row r="16" spans="1:254" x14ac:dyDescent="0.2">
      <c r="A16" s="8" t="s">
        <v>6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</row>
    <row r="17" spans="1:6" x14ac:dyDescent="0.2">
      <c r="A17" s="9" t="s">
        <v>130</v>
      </c>
      <c r="B17" s="4"/>
      <c r="C17" s="4"/>
      <c r="D17" s="4"/>
      <c r="E17" s="4"/>
      <c r="F17" s="4"/>
    </row>
    <row r="18" spans="1:6" x14ac:dyDescent="0.2">
      <c r="A18" s="4" t="s">
        <v>131</v>
      </c>
      <c r="B18" s="15">
        <v>7763</v>
      </c>
      <c r="C18" s="15">
        <v>8262</v>
      </c>
      <c r="D18" s="15">
        <v>8577</v>
      </c>
      <c r="E18" s="15">
        <v>7041</v>
      </c>
      <c r="F18" s="15">
        <v>9642</v>
      </c>
    </row>
    <row r="19" spans="1:6" x14ac:dyDescent="0.2">
      <c r="A19" s="4" t="s">
        <v>132</v>
      </c>
      <c r="B19" s="15">
        <v>870</v>
      </c>
      <c r="C19" s="15">
        <v>1069</v>
      </c>
      <c r="D19" s="15">
        <v>1017</v>
      </c>
      <c r="E19" s="15">
        <v>1065</v>
      </c>
      <c r="F19" s="15">
        <v>665</v>
      </c>
    </row>
    <row r="20" spans="1:6" x14ac:dyDescent="0.2">
      <c r="A20" s="9" t="s">
        <v>133</v>
      </c>
      <c r="B20" s="19">
        <v>8633</v>
      </c>
      <c r="C20" s="19">
        <v>9331</v>
      </c>
      <c r="D20" s="19">
        <v>9594</v>
      </c>
      <c r="E20" s="19">
        <v>8106</v>
      </c>
      <c r="F20" s="19">
        <v>10307</v>
      </c>
    </row>
    <row r="21" spans="1:6" x14ac:dyDescent="0.2">
      <c r="A21" s="4"/>
      <c r="B21" s="4"/>
      <c r="C21" s="4"/>
      <c r="D21" s="4"/>
      <c r="E21" s="4"/>
      <c r="F21" s="4"/>
    </row>
    <row r="22" spans="1:6" x14ac:dyDescent="0.2">
      <c r="A22" s="4" t="s">
        <v>134</v>
      </c>
      <c r="B22" s="15">
        <v>4920</v>
      </c>
      <c r="C22" s="15">
        <v>4765</v>
      </c>
      <c r="D22" s="15">
        <v>2048</v>
      </c>
      <c r="E22" s="15">
        <v>5419</v>
      </c>
      <c r="F22" s="15">
        <v>7163</v>
      </c>
    </row>
    <row r="23" spans="1:6" x14ac:dyDescent="0.2">
      <c r="A23" s="4" t="s">
        <v>135</v>
      </c>
      <c r="B23" s="15">
        <v>391</v>
      </c>
      <c r="C23" s="15">
        <v>365</v>
      </c>
      <c r="D23" s="15">
        <v>395</v>
      </c>
      <c r="E23" s="15">
        <v>1196</v>
      </c>
      <c r="F23" s="15">
        <v>2102</v>
      </c>
    </row>
    <row r="24" spans="1:6" x14ac:dyDescent="0.2">
      <c r="A24" s="9" t="s">
        <v>136</v>
      </c>
      <c r="B24" s="19">
        <v>5311</v>
      </c>
      <c r="C24" s="19">
        <v>5130</v>
      </c>
      <c r="D24" s="19">
        <v>2443</v>
      </c>
      <c r="E24" s="19">
        <v>6615</v>
      </c>
      <c r="F24" s="19">
        <v>9265</v>
      </c>
    </row>
    <row r="25" spans="1:6" x14ac:dyDescent="0.2">
      <c r="A25" s="4"/>
      <c r="B25" s="4"/>
      <c r="C25" s="4"/>
      <c r="D25" s="4"/>
      <c r="E25" s="4"/>
      <c r="F25" s="4"/>
    </row>
    <row r="26" spans="1:6" x14ac:dyDescent="0.2">
      <c r="A26" s="4" t="s">
        <v>137</v>
      </c>
      <c r="B26" s="15">
        <v>4487</v>
      </c>
      <c r="C26" s="15">
        <v>6663</v>
      </c>
      <c r="D26" s="15">
        <v>8387</v>
      </c>
      <c r="E26" s="15">
        <v>8875</v>
      </c>
      <c r="F26" s="15">
        <v>8355</v>
      </c>
    </row>
    <row r="27" spans="1:6" x14ac:dyDescent="0.2">
      <c r="A27" s="4" t="s">
        <v>138</v>
      </c>
      <c r="B27" s="15" t="s">
        <v>8</v>
      </c>
      <c r="C27" s="15" t="s">
        <v>8</v>
      </c>
      <c r="D27" s="15" t="s">
        <v>8</v>
      </c>
      <c r="E27" s="15">
        <v>11</v>
      </c>
      <c r="F27" s="15">
        <v>4</v>
      </c>
    </row>
    <row r="28" spans="1:6" x14ac:dyDescent="0.2">
      <c r="A28" s="4" t="s">
        <v>139</v>
      </c>
      <c r="B28" s="15">
        <v>1476</v>
      </c>
      <c r="C28" s="15">
        <v>657</v>
      </c>
      <c r="D28" s="15">
        <v>820</v>
      </c>
      <c r="E28" s="15">
        <v>765</v>
      </c>
      <c r="F28" s="15">
        <v>910</v>
      </c>
    </row>
    <row r="29" spans="1:6" x14ac:dyDescent="0.2">
      <c r="A29" s="9" t="s">
        <v>140</v>
      </c>
      <c r="B29" s="19">
        <v>19907</v>
      </c>
      <c r="C29" s="19">
        <v>21781</v>
      </c>
      <c r="D29" s="19">
        <v>21244</v>
      </c>
      <c r="E29" s="19">
        <v>24372</v>
      </c>
      <c r="F29" s="19">
        <v>28841</v>
      </c>
    </row>
    <row r="30" spans="1:6" x14ac:dyDescent="0.2">
      <c r="A30" s="4"/>
      <c r="B30" s="4"/>
      <c r="C30" s="4"/>
      <c r="D30" s="4"/>
      <c r="E30" s="4"/>
      <c r="F30" s="4"/>
    </row>
    <row r="31" spans="1:6" x14ac:dyDescent="0.2">
      <c r="A31" s="4" t="s">
        <v>141</v>
      </c>
      <c r="B31" s="15">
        <v>70013</v>
      </c>
      <c r="C31" s="15">
        <v>82009</v>
      </c>
      <c r="D31" s="15">
        <v>88251</v>
      </c>
      <c r="E31" s="15">
        <v>96692</v>
      </c>
      <c r="F31" s="15">
        <v>110432</v>
      </c>
    </row>
    <row r="32" spans="1:6" x14ac:dyDescent="0.2">
      <c r="A32" s="4" t="s">
        <v>142</v>
      </c>
      <c r="B32" s="15">
        <v>-36249</v>
      </c>
      <c r="C32" s="15">
        <v>-42782</v>
      </c>
      <c r="D32" s="15">
        <v>-49657</v>
      </c>
      <c r="E32" s="15">
        <v>-56298</v>
      </c>
      <c r="F32" s="15">
        <v>-63106</v>
      </c>
    </row>
    <row r="33" spans="1:6" x14ac:dyDescent="0.2">
      <c r="A33" s="9" t="s">
        <v>143</v>
      </c>
      <c r="B33" s="19">
        <v>33764</v>
      </c>
      <c r="C33" s="19">
        <v>39227</v>
      </c>
      <c r="D33" s="19">
        <v>38594</v>
      </c>
      <c r="E33" s="19">
        <v>40394</v>
      </c>
      <c r="F33" s="19">
        <v>47326</v>
      </c>
    </row>
    <row r="34" spans="1:6" x14ac:dyDescent="0.2">
      <c r="A34" s="4"/>
      <c r="B34" s="4"/>
      <c r="C34" s="4"/>
      <c r="D34" s="4"/>
      <c r="E34" s="4"/>
      <c r="F34" s="4"/>
    </row>
    <row r="35" spans="1:6" x14ac:dyDescent="0.2">
      <c r="A35" s="4" t="s">
        <v>144</v>
      </c>
      <c r="B35" s="15">
        <v>1765</v>
      </c>
      <c r="C35" s="15">
        <v>1869</v>
      </c>
      <c r="D35" s="15">
        <v>1062</v>
      </c>
      <c r="E35" s="15">
        <v>1236</v>
      </c>
      <c r="F35" s="15">
        <v>1823</v>
      </c>
    </row>
    <row r="36" spans="1:6" x14ac:dyDescent="0.2">
      <c r="A36" s="4" t="s">
        <v>145</v>
      </c>
      <c r="B36" s="15">
        <v>1228</v>
      </c>
      <c r="C36" s="15">
        <v>1228</v>
      </c>
      <c r="D36" s="15">
        <v>1150</v>
      </c>
      <c r="E36" s="15">
        <v>1150</v>
      </c>
      <c r="F36" s="15">
        <v>1150</v>
      </c>
    </row>
    <row r="37" spans="1:6" x14ac:dyDescent="0.2">
      <c r="A37" s="4" t="s">
        <v>146</v>
      </c>
      <c r="B37" s="15">
        <v>349</v>
      </c>
      <c r="C37" s="15">
        <v>421</v>
      </c>
      <c r="D37" s="15">
        <v>404</v>
      </c>
      <c r="E37" s="15">
        <v>416</v>
      </c>
      <c r="F37" s="15">
        <v>453</v>
      </c>
    </row>
    <row r="38" spans="1:6" x14ac:dyDescent="0.2">
      <c r="A38" s="4" t="s">
        <v>147</v>
      </c>
      <c r="B38" s="15">
        <v>782</v>
      </c>
      <c r="C38" s="15">
        <v>702</v>
      </c>
      <c r="D38" s="15">
        <v>756</v>
      </c>
      <c r="E38" s="15">
        <v>520</v>
      </c>
      <c r="F38" s="15">
        <v>616</v>
      </c>
    </row>
    <row r="39" spans="1:6" x14ac:dyDescent="0.2">
      <c r="A39" s="4" t="s">
        <v>148</v>
      </c>
      <c r="B39" s="15">
        <v>1054</v>
      </c>
      <c r="C39" s="15">
        <v>1055</v>
      </c>
      <c r="D39" s="15">
        <v>1044</v>
      </c>
      <c r="E39" s="15">
        <v>1328</v>
      </c>
      <c r="F39" s="15">
        <v>2589</v>
      </c>
    </row>
    <row r="40" spans="1:6" x14ac:dyDescent="0.2">
      <c r="A40" s="9" t="s">
        <v>149</v>
      </c>
      <c r="B40" s="20">
        <v>58849</v>
      </c>
      <c r="C40" s="20">
        <v>66283</v>
      </c>
      <c r="D40" s="20">
        <v>64254</v>
      </c>
      <c r="E40" s="20">
        <v>69416</v>
      </c>
      <c r="F40" s="20">
        <v>82798</v>
      </c>
    </row>
    <row r="41" spans="1:6" x14ac:dyDescent="0.2">
      <c r="A41" s="4"/>
      <c r="B41" s="4"/>
      <c r="C41" s="4"/>
      <c r="D41" s="4"/>
      <c r="E41" s="4"/>
      <c r="F41" s="4"/>
    </row>
    <row r="42" spans="1:6" x14ac:dyDescent="0.2">
      <c r="A42" s="9" t="s">
        <v>150</v>
      </c>
      <c r="B42" s="4"/>
      <c r="C42" s="4"/>
      <c r="D42" s="4"/>
      <c r="E42" s="4"/>
      <c r="F42" s="4"/>
    </row>
    <row r="43" spans="1:6" x14ac:dyDescent="0.2">
      <c r="A43" s="4" t="s">
        <v>151</v>
      </c>
      <c r="B43" s="15">
        <v>1744</v>
      </c>
      <c r="C43" s="15">
        <v>2142</v>
      </c>
      <c r="D43" s="15">
        <v>1725</v>
      </c>
      <c r="E43" s="15">
        <v>2726</v>
      </c>
      <c r="F43" s="15">
        <v>3132</v>
      </c>
    </row>
    <row r="44" spans="1:6" x14ac:dyDescent="0.2">
      <c r="A44" s="4" t="s">
        <v>152</v>
      </c>
      <c r="B44" s="15">
        <v>984</v>
      </c>
      <c r="C44" s="15">
        <v>877</v>
      </c>
      <c r="D44" s="15">
        <v>367</v>
      </c>
      <c r="E44" s="15">
        <v>1117</v>
      </c>
      <c r="F44" s="15">
        <v>1116</v>
      </c>
    </row>
    <row r="45" spans="1:6" x14ac:dyDescent="0.2">
      <c r="A45" s="4" t="s">
        <v>153</v>
      </c>
      <c r="B45" s="15" t="s">
        <v>8</v>
      </c>
      <c r="C45" s="15" t="s">
        <v>8</v>
      </c>
      <c r="D45" s="15">
        <v>106</v>
      </c>
      <c r="E45" s="15">
        <v>106</v>
      </c>
      <c r="F45" s="15" t="s">
        <v>8</v>
      </c>
    </row>
    <row r="46" spans="1:6" x14ac:dyDescent="0.2">
      <c r="A46" s="4" t="s">
        <v>154</v>
      </c>
      <c r="B46" s="15">
        <v>210</v>
      </c>
      <c r="C46" s="15">
        <v>163</v>
      </c>
      <c r="D46" s="15">
        <v>238</v>
      </c>
      <c r="E46" s="15">
        <v>396</v>
      </c>
      <c r="F46" s="15">
        <v>634</v>
      </c>
    </row>
    <row r="47" spans="1:6" x14ac:dyDescent="0.2">
      <c r="A47" s="4" t="s">
        <v>155</v>
      </c>
      <c r="B47" s="15">
        <v>364</v>
      </c>
      <c r="C47" s="15">
        <v>420</v>
      </c>
      <c r="D47" s="15">
        <v>67</v>
      </c>
      <c r="E47" s="15">
        <v>218</v>
      </c>
      <c r="F47" s="15">
        <v>628</v>
      </c>
    </row>
    <row r="48" spans="1:6" x14ac:dyDescent="0.2">
      <c r="A48" s="4" t="s">
        <v>156</v>
      </c>
      <c r="B48" s="15" t="s">
        <v>8</v>
      </c>
      <c r="C48" s="15" t="s">
        <v>8</v>
      </c>
      <c r="D48" s="15" t="s">
        <v>8</v>
      </c>
      <c r="E48" s="15">
        <v>766</v>
      </c>
      <c r="F48" s="15">
        <v>26</v>
      </c>
    </row>
    <row r="49" spans="1:6" x14ac:dyDescent="0.2">
      <c r="A49" s="4" t="s">
        <v>157</v>
      </c>
      <c r="B49" s="15">
        <v>3122</v>
      </c>
      <c r="C49" s="15">
        <v>3937</v>
      </c>
      <c r="D49" s="15">
        <v>2262</v>
      </c>
      <c r="E49" s="15">
        <v>3919</v>
      </c>
      <c r="F49" s="15">
        <v>5918</v>
      </c>
    </row>
    <row r="50" spans="1:6" x14ac:dyDescent="0.2">
      <c r="A50" s="9" t="s">
        <v>158</v>
      </c>
      <c r="B50" s="19">
        <v>6424</v>
      </c>
      <c r="C50" s="19">
        <v>7539</v>
      </c>
      <c r="D50" s="19">
        <v>4765</v>
      </c>
      <c r="E50" s="19">
        <v>9248</v>
      </c>
      <c r="F50" s="19">
        <v>11454</v>
      </c>
    </row>
    <row r="51" spans="1:6" x14ac:dyDescent="0.2">
      <c r="A51" s="4"/>
      <c r="B51" s="4"/>
      <c r="C51" s="4"/>
      <c r="D51" s="4"/>
      <c r="E51" s="4"/>
      <c r="F51" s="4"/>
    </row>
    <row r="52" spans="1:6" x14ac:dyDescent="0.2">
      <c r="A52" s="4" t="s">
        <v>159</v>
      </c>
      <c r="B52" s="15">
        <v>5972</v>
      </c>
      <c r="C52" s="15">
        <v>6020</v>
      </c>
      <c r="D52" s="15">
        <v>11943</v>
      </c>
      <c r="E52" s="15">
        <v>11237</v>
      </c>
      <c r="F52" s="15">
        <v>11533</v>
      </c>
    </row>
    <row r="53" spans="1:6" x14ac:dyDescent="0.2">
      <c r="A53" s="4" t="s">
        <v>160</v>
      </c>
      <c r="B53" s="15">
        <v>1153</v>
      </c>
      <c r="C53" s="15">
        <v>1393</v>
      </c>
      <c r="D53" s="15">
        <v>1712</v>
      </c>
      <c r="E53" s="15">
        <v>2339</v>
      </c>
      <c r="F53" s="15">
        <v>3185</v>
      </c>
    </row>
    <row r="54" spans="1:6" x14ac:dyDescent="0.2">
      <c r="A54" s="4" t="s">
        <v>161</v>
      </c>
      <c r="B54" s="15" t="s">
        <v>8</v>
      </c>
      <c r="C54" s="15" t="s">
        <v>8</v>
      </c>
      <c r="D54" s="15" t="s">
        <v>8</v>
      </c>
      <c r="E54" s="15">
        <v>141</v>
      </c>
      <c r="F54" s="15">
        <v>143</v>
      </c>
    </row>
    <row r="55" spans="1:6" x14ac:dyDescent="0.2">
      <c r="A55" s="4" t="s">
        <v>162</v>
      </c>
      <c r="B55" s="15">
        <v>10</v>
      </c>
      <c r="C55" s="15">
        <v>13</v>
      </c>
      <c r="D55" s="15">
        <v>117</v>
      </c>
      <c r="E55" s="15">
        <v>59</v>
      </c>
      <c r="F55" s="15">
        <v>52</v>
      </c>
    </row>
    <row r="56" spans="1:6" x14ac:dyDescent="0.2">
      <c r="A56" s="4" t="s">
        <v>163</v>
      </c>
      <c r="B56" s="15">
        <v>1357</v>
      </c>
      <c r="C56" s="15">
        <v>1411</v>
      </c>
      <c r="D56" s="15">
        <v>1597</v>
      </c>
      <c r="E56" s="15">
        <v>1261</v>
      </c>
      <c r="F56" s="15">
        <v>2266</v>
      </c>
    </row>
    <row r="57" spans="1:6" x14ac:dyDescent="0.2">
      <c r="A57" s="9" t="s">
        <v>164</v>
      </c>
      <c r="B57" s="19">
        <v>14916</v>
      </c>
      <c r="C57" s="19">
        <v>16376</v>
      </c>
      <c r="D57" s="19">
        <v>20134</v>
      </c>
      <c r="E57" s="19">
        <v>24285</v>
      </c>
      <c r="F57" s="19">
        <v>28633</v>
      </c>
    </row>
    <row r="58" spans="1:6" x14ac:dyDescent="0.2">
      <c r="A58" s="4"/>
      <c r="B58" s="4"/>
      <c r="C58" s="4"/>
      <c r="D58" s="4"/>
      <c r="E58" s="4"/>
      <c r="F58" s="4"/>
    </row>
    <row r="59" spans="1:6" x14ac:dyDescent="0.2">
      <c r="A59" s="4" t="s">
        <v>165</v>
      </c>
      <c r="B59" s="15">
        <v>122</v>
      </c>
      <c r="C59" s="15">
        <v>123</v>
      </c>
      <c r="D59" s="15">
        <v>124</v>
      </c>
      <c r="E59" s="15">
        <v>125</v>
      </c>
      <c r="F59" s="15">
        <v>127</v>
      </c>
    </row>
    <row r="60" spans="1:6" x14ac:dyDescent="0.2">
      <c r="A60" s="4" t="s">
        <v>166</v>
      </c>
      <c r="B60" s="15">
        <v>9453</v>
      </c>
      <c r="C60" s="15">
        <v>10197</v>
      </c>
      <c r="D60" s="15">
        <v>11036</v>
      </c>
      <c r="E60" s="15">
        <v>12115</v>
      </c>
      <c r="F60" s="15">
        <v>13339</v>
      </c>
    </row>
    <row r="61" spans="1:6" x14ac:dyDescent="0.2">
      <c r="A61" s="4" t="s">
        <v>167</v>
      </c>
      <c r="B61" s="15">
        <v>39051</v>
      </c>
      <c r="C61" s="15">
        <v>47274</v>
      </c>
      <c r="D61" s="15">
        <v>40824</v>
      </c>
      <c r="E61" s="15">
        <v>40877</v>
      </c>
      <c r="F61" s="15">
        <v>48583</v>
      </c>
    </row>
    <row r="62" spans="1:6" x14ac:dyDescent="0.2">
      <c r="A62" s="4" t="s">
        <v>168</v>
      </c>
      <c r="B62" s="15">
        <v>-4695</v>
      </c>
      <c r="C62" s="15">
        <v>-7127</v>
      </c>
      <c r="D62" s="15">
        <v>-7552</v>
      </c>
      <c r="E62" s="15">
        <v>-7852</v>
      </c>
      <c r="F62" s="15">
        <v>-7852</v>
      </c>
    </row>
    <row r="63" spans="1:6" x14ac:dyDescent="0.2">
      <c r="A63" s="4" t="s">
        <v>169</v>
      </c>
      <c r="B63" s="15">
        <v>2</v>
      </c>
      <c r="C63" s="15">
        <v>-560</v>
      </c>
      <c r="D63" s="15">
        <v>-312</v>
      </c>
      <c r="E63" s="15">
        <v>-134</v>
      </c>
      <c r="F63" s="15">
        <v>-32</v>
      </c>
    </row>
    <row r="64" spans="1:6" x14ac:dyDescent="0.2">
      <c r="A64" s="9" t="s">
        <v>170</v>
      </c>
      <c r="B64" s="19">
        <v>43933</v>
      </c>
      <c r="C64" s="19">
        <v>49907</v>
      </c>
      <c r="D64" s="19">
        <v>44120</v>
      </c>
      <c r="E64" s="19">
        <v>45131</v>
      </c>
      <c r="F64" s="19">
        <v>54165</v>
      </c>
    </row>
    <row r="65" spans="1:6" x14ac:dyDescent="0.2">
      <c r="A65" s="4"/>
      <c r="B65" s="4"/>
      <c r="C65" s="4"/>
      <c r="D65" s="4"/>
      <c r="E65" s="4"/>
      <c r="F65" s="4"/>
    </row>
    <row r="66" spans="1:6" x14ac:dyDescent="0.2">
      <c r="A66" s="9" t="s">
        <v>171</v>
      </c>
      <c r="B66" s="26">
        <v>43933</v>
      </c>
      <c r="C66" s="26">
        <v>49907</v>
      </c>
      <c r="D66" s="26">
        <v>44120</v>
      </c>
      <c r="E66" s="26">
        <v>45131</v>
      </c>
      <c r="F66" s="26">
        <v>54165</v>
      </c>
    </row>
    <row r="67" spans="1:6" x14ac:dyDescent="0.2">
      <c r="A67" s="4"/>
      <c r="B67" s="4"/>
      <c r="C67" s="4"/>
      <c r="D67" s="4"/>
      <c r="E67" s="4"/>
      <c r="F67" s="4"/>
    </row>
    <row r="68" spans="1:6" x14ac:dyDescent="0.2">
      <c r="A68" s="9" t="s">
        <v>172</v>
      </c>
      <c r="B68" s="27">
        <v>58849</v>
      </c>
      <c r="C68" s="27">
        <v>66283</v>
      </c>
      <c r="D68" s="27">
        <v>64254</v>
      </c>
      <c r="E68" s="27">
        <v>69416</v>
      </c>
      <c r="F68" s="27">
        <v>82798</v>
      </c>
    </row>
    <row r="69" spans="1:6" x14ac:dyDescent="0.2">
      <c r="A69" s="4"/>
      <c r="B69" s="4"/>
      <c r="C69" s="4"/>
      <c r="D69" s="4"/>
      <c r="E69" s="4"/>
      <c r="F69" s="4"/>
    </row>
    <row r="70" spans="1:6" x14ac:dyDescent="0.2">
      <c r="A70" s="9" t="s">
        <v>86</v>
      </c>
      <c r="B70" s="4"/>
      <c r="C70" s="4"/>
      <c r="D70" s="4"/>
      <c r="E70" s="4"/>
      <c r="F70" s="4"/>
    </row>
    <row r="71" spans="1:6" x14ac:dyDescent="0.2">
      <c r="A71" s="4" t="s">
        <v>173</v>
      </c>
      <c r="B71" s="15">
        <v>1118.623738</v>
      </c>
      <c r="C71" s="15">
        <v>1087.168584</v>
      </c>
      <c r="D71" s="15">
        <v>1098.0344709999999</v>
      </c>
      <c r="E71" s="15">
        <v>1108.7426820000001</v>
      </c>
      <c r="F71" s="15">
        <v>1122.4660349999999</v>
      </c>
    </row>
    <row r="72" spans="1:6" x14ac:dyDescent="0.2">
      <c r="A72" s="4" t="s">
        <v>174</v>
      </c>
      <c r="B72" s="15">
        <v>1119</v>
      </c>
      <c r="C72" s="15">
        <v>1094</v>
      </c>
      <c r="D72" s="15">
        <v>1098</v>
      </c>
      <c r="E72" s="15">
        <v>1109</v>
      </c>
      <c r="F72" s="15">
        <v>1122</v>
      </c>
    </row>
    <row r="73" spans="1:6" x14ac:dyDescent="0.2">
      <c r="A73" s="4" t="s">
        <v>175</v>
      </c>
      <c r="B73" s="16">
        <v>39.26</v>
      </c>
      <c r="C73" s="16">
        <v>45.62</v>
      </c>
      <c r="D73" s="16">
        <v>40.18</v>
      </c>
      <c r="E73" s="16">
        <v>40.700000000000003</v>
      </c>
      <c r="F73" s="16">
        <v>48.28</v>
      </c>
    </row>
    <row r="74" spans="1:6" x14ac:dyDescent="0.2">
      <c r="A74" s="4" t="s">
        <v>176</v>
      </c>
      <c r="B74" s="15">
        <v>42356</v>
      </c>
      <c r="C74" s="15">
        <v>48258</v>
      </c>
      <c r="D74" s="15">
        <v>42566</v>
      </c>
      <c r="E74" s="15">
        <v>43565</v>
      </c>
      <c r="F74" s="15">
        <v>52562</v>
      </c>
    </row>
    <row r="75" spans="1:6" x14ac:dyDescent="0.2">
      <c r="A75" s="4" t="s">
        <v>177</v>
      </c>
      <c r="B75" s="16">
        <v>37.85</v>
      </c>
      <c r="C75" s="16">
        <v>44.11</v>
      </c>
      <c r="D75" s="16">
        <v>38.770000000000003</v>
      </c>
      <c r="E75" s="16">
        <v>39.28</v>
      </c>
      <c r="F75" s="16">
        <v>46.85</v>
      </c>
    </row>
    <row r="76" spans="1:6" x14ac:dyDescent="0.2">
      <c r="A76" s="4" t="s">
        <v>178</v>
      </c>
      <c r="B76" s="15">
        <v>7335</v>
      </c>
      <c r="C76" s="15">
        <v>7576</v>
      </c>
      <c r="D76" s="15">
        <v>13999</v>
      </c>
      <c r="E76" s="15">
        <v>14078</v>
      </c>
      <c r="F76" s="15">
        <v>15352</v>
      </c>
    </row>
    <row r="77" spans="1:6" x14ac:dyDescent="0.2">
      <c r="A77" s="4" t="s">
        <v>179</v>
      </c>
      <c r="B77" s="15">
        <v>-3063</v>
      </c>
      <c r="C77" s="15">
        <v>-3402</v>
      </c>
      <c r="D77" s="15">
        <v>3561</v>
      </c>
      <c r="E77" s="15">
        <v>4926</v>
      </c>
      <c r="F77" s="15">
        <v>3416</v>
      </c>
    </row>
    <row r="78" spans="1:6" x14ac:dyDescent="0.2">
      <c r="A78" s="4" t="s">
        <v>180</v>
      </c>
      <c r="B78" s="15">
        <v>-34</v>
      </c>
      <c r="C78" s="15">
        <v>-35</v>
      </c>
      <c r="D78" s="15">
        <v>-57</v>
      </c>
      <c r="E78" s="15">
        <v>-70</v>
      </c>
      <c r="F78" s="15">
        <v>-79</v>
      </c>
    </row>
    <row r="79" spans="1:6" x14ac:dyDescent="0.2">
      <c r="A79" s="4" t="s">
        <v>181</v>
      </c>
      <c r="B79" s="15">
        <v>864</v>
      </c>
      <c r="C79" s="15">
        <v>1000</v>
      </c>
      <c r="D79" s="15">
        <v>1096</v>
      </c>
      <c r="E79" s="15">
        <v>1120</v>
      </c>
      <c r="F79" s="15">
        <v>1224</v>
      </c>
    </row>
    <row r="80" spans="1:6" x14ac:dyDescent="0.2">
      <c r="A80" s="4" t="s">
        <v>182</v>
      </c>
      <c r="B80" s="14" t="s">
        <v>183</v>
      </c>
      <c r="C80" s="14" t="s">
        <v>184</v>
      </c>
      <c r="D80" s="14" t="s">
        <v>184</v>
      </c>
      <c r="E80" s="14" t="s">
        <v>184</v>
      </c>
      <c r="F80" s="14" t="s">
        <v>184</v>
      </c>
    </row>
    <row r="81" spans="1:6" x14ac:dyDescent="0.2">
      <c r="A81" s="4" t="s">
        <v>185</v>
      </c>
      <c r="B81" s="15">
        <v>505</v>
      </c>
      <c r="C81" s="15">
        <v>805</v>
      </c>
      <c r="D81" s="15">
        <v>660</v>
      </c>
      <c r="E81" s="15">
        <v>793</v>
      </c>
      <c r="F81" s="15">
        <v>860</v>
      </c>
    </row>
    <row r="82" spans="1:6" x14ac:dyDescent="0.2">
      <c r="A82" s="4" t="s">
        <v>186</v>
      </c>
      <c r="B82" s="15">
        <v>3469</v>
      </c>
      <c r="C82" s="15">
        <v>4830</v>
      </c>
      <c r="D82" s="15">
        <v>6111</v>
      </c>
      <c r="E82" s="15">
        <v>6774</v>
      </c>
      <c r="F82" s="15">
        <v>6401</v>
      </c>
    </row>
    <row r="83" spans="1:6" x14ac:dyDescent="0.2">
      <c r="A83" s="4" t="s">
        <v>187</v>
      </c>
      <c r="B83" s="15">
        <v>513</v>
      </c>
      <c r="C83" s="15">
        <v>1028</v>
      </c>
      <c r="D83" s="15">
        <v>1616</v>
      </c>
      <c r="E83" s="15">
        <v>1308</v>
      </c>
      <c r="F83" s="15">
        <v>1094</v>
      </c>
    </row>
    <row r="84" spans="1:6" x14ac:dyDescent="0.2">
      <c r="A84" s="4" t="s">
        <v>188</v>
      </c>
      <c r="B84" s="15">
        <v>280</v>
      </c>
      <c r="C84" s="15">
        <v>280</v>
      </c>
      <c r="D84" s="15">
        <v>283</v>
      </c>
      <c r="E84" s="15">
        <v>284</v>
      </c>
      <c r="F84" s="15">
        <v>420</v>
      </c>
    </row>
    <row r="85" spans="1:6" x14ac:dyDescent="0.2">
      <c r="A85" s="4" t="s">
        <v>189</v>
      </c>
      <c r="B85" s="15">
        <v>14776</v>
      </c>
      <c r="C85" s="15">
        <v>16676</v>
      </c>
      <c r="D85" s="15">
        <v>17967</v>
      </c>
      <c r="E85" s="15">
        <v>20141</v>
      </c>
      <c r="F85" s="15">
        <v>22173</v>
      </c>
    </row>
    <row r="86" spans="1:6" x14ac:dyDescent="0.2">
      <c r="A86" s="4" t="s">
        <v>190</v>
      </c>
      <c r="B86" s="15">
        <v>51902</v>
      </c>
      <c r="C86" s="15">
        <v>61354</v>
      </c>
      <c r="D86" s="15">
        <v>65555</v>
      </c>
      <c r="E86" s="15">
        <v>70813</v>
      </c>
      <c r="F86" s="15">
        <v>79934</v>
      </c>
    </row>
    <row r="87" spans="1:6" x14ac:dyDescent="0.2">
      <c r="A87" s="4" t="s">
        <v>191</v>
      </c>
      <c r="B87" s="15">
        <v>1517</v>
      </c>
      <c r="C87" s="15">
        <v>1897</v>
      </c>
      <c r="D87" s="15">
        <v>2464</v>
      </c>
      <c r="E87" s="15">
        <v>3444</v>
      </c>
      <c r="F87" s="15">
        <v>5518</v>
      </c>
    </row>
    <row r="88" spans="1:6" x14ac:dyDescent="0.2">
      <c r="A88" s="4" t="s">
        <v>192</v>
      </c>
      <c r="B88" s="28">
        <v>43000</v>
      </c>
      <c r="C88" s="28">
        <v>48000</v>
      </c>
      <c r="D88" s="28">
        <v>43000</v>
      </c>
      <c r="E88" s="28">
        <v>48000</v>
      </c>
      <c r="F88" s="28">
        <v>53000</v>
      </c>
    </row>
    <row r="89" spans="1:6" x14ac:dyDescent="0.2">
      <c r="A89" s="4" t="s">
        <v>99</v>
      </c>
      <c r="B89" s="24">
        <v>45205</v>
      </c>
      <c r="C89" s="24">
        <v>45569</v>
      </c>
      <c r="D89" s="24">
        <v>45933</v>
      </c>
      <c r="E89" s="24">
        <v>45933</v>
      </c>
      <c r="F89" s="24">
        <v>45933</v>
      </c>
    </row>
    <row r="90" spans="1:6" x14ac:dyDescent="0.2">
      <c r="A90" s="4" t="s">
        <v>100</v>
      </c>
      <c r="B90" s="14" t="s">
        <v>101</v>
      </c>
      <c r="C90" s="14" t="s">
        <v>101</v>
      </c>
      <c r="D90" s="14" t="s">
        <v>101</v>
      </c>
      <c r="E90" s="14" t="s">
        <v>101</v>
      </c>
      <c r="F90" s="14" t="s">
        <v>103</v>
      </c>
    </row>
    <row r="91" spans="1:6" x14ac:dyDescent="0.2">
      <c r="A91" s="4" t="s">
        <v>104</v>
      </c>
      <c r="B91" s="14" t="s">
        <v>193</v>
      </c>
      <c r="C91" s="14" t="s">
        <v>193</v>
      </c>
      <c r="D91" s="14" t="s">
        <v>193</v>
      </c>
      <c r="E91" s="14" t="s">
        <v>105</v>
      </c>
      <c r="F91" s="14" t="s">
        <v>105</v>
      </c>
    </row>
    <row r="92" spans="1:6" x14ac:dyDescent="0.2">
      <c r="A92" s="4"/>
      <c r="B92" s="4"/>
      <c r="C92" s="4"/>
      <c r="D92" s="4"/>
      <c r="E92" s="4"/>
      <c r="F92" s="4"/>
    </row>
    <row r="93" spans="1:6" x14ac:dyDescent="0.2">
      <c r="A93" s="10"/>
      <c r="B93" s="10"/>
      <c r="C93" s="10"/>
      <c r="D93" s="10"/>
      <c r="E93" s="10"/>
      <c r="F93" s="10"/>
    </row>
    <row r="94" spans="1:6" x14ac:dyDescent="0.2">
      <c r="A94" t="s">
        <v>194</v>
      </c>
    </row>
    <row r="95" spans="1:6" x14ac:dyDescent="0.2">
      <c r="A95" s="17" t="s">
        <v>14</v>
      </c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0D34-8580-6B40-A912-C604F8BB3587}">
  <sheetPr>
    <outlinePr summaryBelow="0" summaryRight="0"/>
    <pageSetUpPr autoPageBreaks="0"/>
  </sheetPr>
  <dimension ref="A5:IT71"/>
  <sheetViews>
    <sheetView workbookViewId="0"/>
  </sheetViews>
  <sheetFormatPr defaultColWidth="11.5546875" defaultRowHeight="10.199999999999999" x14ac:dyDescent="0.2"/>
  <cols>
    <col min="1" max="1" width="45.77734375" customWidth="1"/>
    <col min="2" max="6" width="14.77734375" customWidth="1"/>
    <col min="7" max="256" width="8.77734375" customWidth="1"/>
  </cols>
  <sheetData>
    <row r="5" spans="1:254" ht="16.2" x14ac:dyDescent="0.25">
      <c r="A5" s="1" t="s">
        <v>195</v>
      </c>
    </row>
    <row r="7" spans="1:254" x14ac:dyDescent="0.2">
      <c r="A7" s="2" t="s">
        <v>196</v>
      </c>
      <c r="B7" s="3" t="s">
        <v>197</v>
      </c>
      <c r="C7" t="s">
        <v>18</v>
      </c>
      <c r="D7" s="4" t="s">
        <v>0</v>
      </c>
      <c r="E7" s="3" t="s">
        <v>198</v>
      </c>
      <c r="F7" t="s">
        <v>20</v>
      </c>
    </row>
    <row r="8" spans="1:254" x14ac:dyDescent="0.2">
      <c r="A8" s="4"/>
      <c r="B8" s="3" t="s">
        <v>199</v>
      </c>
      <c r="C8" t="s">
        <v>22</v>
      </c>
      <c r="D8" s="4" t="s">
        <v>0</v>
      </c>
      <c r="E8" s="3" t="s">
        <v>200</v>
      </c>
      <c r="F8" t="s">
        <v>2</v>
      </c>
    </row>
    <row r="9" spans="1:254" x14ac:dyDescent="0.2">
      <c r="A9" s="4"/>
      <c r="B9" s="3" t="s">
        <v>201</v>
      </c>
      <c r="C9" t="s">
        <v>25</v>
      </c>
      <c r="D9" s="4" t="s">
        <v>0</v>
      </c>
      <c r="E9" s="3" t="s">
        <v>202</v>
      </c>
      <c r="F9" t="s">
        <v>1</v>
      </c>
    </row>
    <row r="10" spans="1:254" x14ac:dyDescent="0.2">
      <c r="A10" s="4"/>
      <c r="B10" s="3" t="s">
        <v>203</v>
      </c>
      <c r="C10" t="s">
        <v>3</v>
      </c>
      <c r="D10" s="4" t="s">
        <v>0</v>
      </c>
      <c r="E10" s="3" t="s">
        <v>204</v>
      </c>
      <c r="F10" s="5" t="s">
        <v>4</v>
      </c>
    </row>
    <row r="11" spans="1:254" x14ac:dyDescent="0.2">
      <c r="A11" s="4"/>
      <c r="B11" s="3" t="s">
        <v>205</v>
      </c>
      <c r="C11" t="s">
        <v>30</v>
      </c>
      <c r="D11" s="4" t="s">
        <v>0</v>
      </c>
      <c r="E11" s="18"/>
      <c r="F11" s="18"/>
    </row>
    <row r="14" spans="1:254" x14ac:dyDescent="0.2">
      <c r="A14" s="6" t="s">
        <v>206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20.399999999999999" x14ac:dyDescent="0.2">
      <c r="A15" s="7" t="s">
        <v>5</v>
      </c>
      <c r="B15" s="11" t="s">
        <v>32</v>
      </c>
      <c r="C15" s="11" t="s">
        <v>33</v>
      </c>
      <c r="D15" s="11" t="s">
        <v>207</v>
      </c>
      <c r="E15" s="11" t="s">
        <v>208</v>
      </c>
      <c r="F15" s="11" t="s">
        <v>36</v>
      </c>
    </row>
    <row r="16" spans="1:254" x14ac:dyDescent="0.2">
      <c r="A16" s="8" t="s">
        <v>6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</row>
    <row r="17" spans="1:6" x14ac:dyDescent="0.2">
      <c r="A17" s="9" t="s">
        <v>13</v>
      </c>
      <c r="B17" s="4"/>
      <c r="C17" s="4"/>
      <c r="D17" s="4"/>
      <c r="E17" s="4"/>
      <c r="F17" s="4"/>
    </row>
    <row r="18" spans="1:6" x14ac:dyDescent="0.2">
      <c r="A18" s="9" t="s">
        <v>11</v>
      </c>
      <c r="B18" s="13">
        <v>5861</v>
      </c>
      <c r="C18" s="13">
        <v>8687</v>
      </c>
      <c r="D18" s="13">
        <v>-5833</v>
      </c>
      <c r="E18" s="13">
        <v>778</v>
      </c>
      <c r="F18" s="13">
        <v>8539</v>
      </c>
    </row>
    <row r="19" spans="1:6" x14ac:dyDescent="0.2">
      <c r="A19" s="4" t="s">
        <v>44</v>
      </c>
      <c r="B19" s="15">
        <v>6132</v>
      </c>
      <c r="C19" s="15">
        <v>7031</v>
      </c>
      <c r="D19" s="15">
        <v>7670</v>
      </c>
      <c r="E19" s="15">
        <v>7698</v>
      </c>
      <c r="F19" s="15">
        <v>8281</v>
      </c>
    </row>
    <row r="20" spans="1:6" x14ac:dyDescent="0.2">
      <c r="A20" s="9" t="s">
        <v>209</v>
      </c>
      <c r="B20" s="19">
        <v>6132</v>
      </c>
      <c r="C20" s="19">
        <v>7031</v>
      </c>
      <c r="D20" s="19">
        <v>7670</v>
      </c>
      <c r="E20" s="19">
        <v>7698</v>
      </c>
      <c r="F20" s="19">
        <v>8281</v>
      </c>
    </row>
    <row r="21" spans="1:6" x14ac:dyDescent="0.2">
      <c r="A21" s="4"/>
      <c r="B21" s="4"/>
      <c r="C21" s="4"/>
      <c r="D21" s="4"/>
      <c r="E21" s="4"/>
      <c r="F21" s="4"/>
    </row>
    <row r="22" spans="1:6" x14ac:dyDescent="0.2">
      <c r="A22" s="4" t="s">
        <v>210</v>
      </c>
      <c r="B22" s="15">
        <v>82</v>
      </c>
      <c r="C22" s="15">
        <v>85</v>
      </c>
      <c r="D22" s="15">
        <v>86</v>
      </c>
      <c r="E22" s="15">
        <v>82</v>
      </c>
      <c r="F22" s="15">
        <v>71</v>
      </c>
    </row>
    <row r="23" spans="1:6" x14ac:dyDescent="0.2">
      <c r="A23" s="4" t="s">
        <v>211</v>
      </c>
      <c r="B23" s="15">
        <v>454</v>
      </c>
      <c r="C23" s="15" t="s">
        <v>8</v>
      </c>
      <c r="D23" s="15">
        <v>101</v>
      </c>
      <c r="E23" s="15" t="s">
        <v>8</v>
      </c>
      <c r="F23" s="15" t="s">
        <v>8</v>
      </c>
    </row>
    <row r="24" spans="1:6" x14ac:dyDescent="0.2">
      <c r="A24" s="4" t="s">
        <v>212</v>
      </c>
      <c r="B24" s="15">
        <v>378</v>
      </c>
      <c r="C24" s="15">
        <v>514</v>
      </c>
      <c r="D24" s="15">
        <v>596</v>
      </c>
      <c r="E24" s="15">
        <v>833</v>
      </c>
      <c r="F24" s="15">
        <v>972</v>
      </c>
    </row>
    <row r="25" spans="1:6" x14ac:dyDescent="0.2">
      <c r="A25" s="4" t="s">
        <v>213</v>
      </c>
      <c r="B25" s="15">
        <v>-69</v>
      </c>
      <c r="C25" s="15">
        <v>119</v>
      </c>
      <c r="D25" s="15">
        <v>1850</v>
      </c>
      <c r="E25" s="15">
        <v>281</v>
      </c>
      <c r="F25" s="15">
        <v>328</v>
      </c>
    </row>
    <row r="26" spans="1:6" x14ac:dyDescent="0.2">
      <c r="A26" s="4" t="s">
        <v>214</v>
      </c>
      <c r="B26" s="15">
        <v>-1446</v>
      </c>
      <c r="C26" s="15">
        <v>190</v>
      </c>
      <c r="D26" s="15">
        <v>2763</v>
      </c>
      <c r="E26" s="15">
        <v>-3581</v>
      </c>
      <c r="F26" s="15">
        <v>-1776</v>
      </c>
    </row>
    <row r="27" spans="1:6" x14ac:dyDescent="0.2">
      <c r="A27" s="4" t="s">
        <v>215</v>
      </c>
      <c r="B27" s="15">
        <v>866</v>
      </c>
      <c r="C27" s="15">
        <v>-2179</v>
      </c>
      <c r="D27" s="15">
        <v>-3555</v>
      </c>
      <c r="E27" s="15">
        <v>-488</v>
      </c>
      <c r="F27" s="15">
        <v>520</v>
      </c>
    </row>
    <row r="28" spans="1:6" x14ac:dyDescent="0.2">
      <c r="A28" s="4" t="s">
        <v>216</v>
      </c>
      <c r="B28" s="15">
        <v>210</v>
      </c>
      <c r="C28" s="15">
        <v>334</v>
      </c>
      <c r="D28" s="15">
        <v>-1302</v>
      </c>
      <c r="E28" s="15">
        <v>1915</v>
      </c>
      <c r="F28" s="15">
        <v>862</v>
      </c>
    </row>
    <row r="29" spans="1:6" x14ac:dyDescent="0.2">
      <c r="A29" s="4" t="s">
        <v>217</v>
      </c>
      <c r="B29" s="15" t="s">
        <v>8</v>
      </c>
      <c r="C29" s="15">
        <v>400</v>
      </c>
      <c r="D29" s="15">
        <v>-817</v>
      </c>
      <c r="E29" s="15">
        <v>989</v>
      </c>
      <c r="F29" s="15">
        <v>-272</v>
      </c>
    </row>
    <row r="30" spans="1:6" x14ac:dyDescent="0.2">
      <c r="A30" s="9" t="s">
        <v>218</v>
      </c>
      <c r="B30" s="19">
        <v>12468</v>
      </c>
      <c r="C30" s="19">
        <v>15181</v>
      </c>
      <c r="D30" s="19">
        <v>1559</v>
      </c>
      <c r="E30" s="19">
        <v>8507</v>
      </c>
      <c r="F30" s="19">
        <v>17525</v>
      </c>
    </row>
    <row r="31" spans="1:6" x14ac:dyDescent="0.2">
      <c r="A31" s="4"/>
      <c r="B31" s="4"/>
      <c r="C31" s="4"/>
      <c r="D31" s="4"/>
      <c r="E31" s="4"/>
      <c r="F31" s="4"/>
    </row>
    <row r="32" spans="1:6" x14ac:dyDescent="0.2">
      <c r="A32" s="4" t="s">
        <v>219</v>
      </c>
      <c r="B32" s="15">
        <v>-10030</v>
      </c>
      <c r="C32" s="15">
        <v>-12067</v>
      </c>
      <c r="D32" s="15">
        <v>-7676</v>
      </c>
      <c r="E32" s="15">
        <v>-8386</v>
      </c>
      <c r="F32" s="15">
        <v>-15857</v>
      </c>
    </row>
    <row r="33" spans="1:6" x14ac:dyDescent="0.2">
      <c r="A33" s="4" t="s">
        <v>220</v>
      </c>
      <c r="B33" s="15" t="s">
        <v>8</v>
      </c>
      <c r="C33" s="15">
        <v>888</v>
      </c>
      <c r="D33" s="15" t="s">
        <v>8</v>
      </c>
      <c r="E33" s="15" t="s">
        <v>8</v>
      </c>
      <c r="F33" s="15" t="s">
        <v>8</v>
      </c>
    </row>
    <row r="34" spans="1:6" x14ac:dyDescent="0.2">
      <c r="A34" s="4" t="s">
        <v>221</v>
      </c>
      <c r="B34" s="15" t="s">
        <v>8</v>
      </c>
      <c r="C34" s="15" t="s">
        <v>8</v>
      </c>
      <c r="D34" s="15" t="s">
        <v>8</v>
      </c>
      <c r="E34" s="15" t="s">
        <v>8</v>
      </c>
      <c r="F34" s="15" t="s">
        <v>8</v>
      </c>
    </row>
    <row r="35" spans="1:6" x14ac:dyDescent="0.2">
      <c r="A35" s="4" t="s">
        <v>222</v>
      </c>
      <c r="B35" s="15" t="s">
        <v>8</v>
      </c>
      <c r="C35" s="15" t="s">
        <v>8</v>
      </c>
      <c r="D35" s="15" t="s">
        <v>8</v>
      </c>
      <c r="E35" s="15" t="s">
        <v>8</v>
      </c>
      <c r="F35" s="15" t="s">
        <v>8</v>
      </c>
    </row>
    <row r="36" spans="1:6" x14ac:dyDescent="0.2">
      <c r="A36" s="4" t="s">
        <v>223</v>
      </c>
      <c r="B36" s="15">
        <v>-1057</v>
      </c>
      <c r="C36" s="15">
        <v>-155</v>
      </c>
      <c r="D36" s="15">
        <v>868</v>
      </c>
      <c r="E36" s="15">
        <v>-205</v>
      </c>
      <c r="F36" s="15">
        <v>-192</v>
      </c>
    </row>
    <row r="37" spans="1:6" x14ac:dyDescent="0.2">
      <c r="A37" s="4" t="s">
        <v>224</v>
      </c>
      <c r="B37" s="15" t="s">
        <v>8</v>
      </c>
      <c r="C37" s="15" t="s">
        <v>8</v>
      </c>
      <c r="D37" s="15" t="s">
        <v>8</v>
      </c>
      <c r="E37" s="15" t="s">
        <v>8</v>
      </c>
      <c r="F37" s="15" t="s">
        <v>8</v>
      </c>
    </row>
    <row r="38" spans="1:6" x14ac:dyDescent="0.2">
      <c r="A38" s="4" t="s">
        <v>225</v>
      </c>
      <c r="B38" s="15">
        <v>498</v>
      </c>
      <c r="C38" s="15">
        <v>-251</v>
      </c>
      <c r="D38" s="15">
        <v>617</v>
      </c>
      <c r="E38" s="15">
        <v>282</v>
      </c>
      <c r="F38" s="15">
        <v>1962</v>
      </c>
    </row>
    <row r="39" spans="1:6" x14ac:dyDescent="0.2">
      <c r="A39" s="9" t="s">
        <v>226</v>
      </c>
      <c r="B39" s="19">
        <v>-10589</v>
      </c>
      <c r="C39" s="19">
        <v>-11585</v>
      </c>
      <c r="D39" s="19">
        <v>-6191</v>
      </c>
      <c r="E39" s="19">
        <v>-8309</v>
      </c>
      <c r="F39" s="19">
        <v>-14087</v>
      </c>
    </row>
    <row r="40" spans="1:6" x14ac:dyDescent="0.2">
      <c r="A40" s="4"/>
      <c r="B40" s="4"/>
      <c r="C40" s="4"/>
      <c r="D40" s="4"/>
      <c r="E40" s="4"/>
      <c r="F40" s="4"/>
    </row>
    <row r="41" spans="1:6" x14ac:dyDescent="0.2">
      <c r="A41" s="4" t="s">
        <v>227</v>
      </c>
      <c r="B41" s="15" t="s">
        <v>8</v>
      </c>
      <c r="C41" s="15" t="s">
        <v>8</v>
      </c>
      <c r="D41" s="15" t="s">
        <v>8</v>
      </c>
      <c r="E41" s="15" t="s">
        <v>8</v>
      </c>
      <c r="F41" s="15" t="s">
        <v>8</v>
      </c>
    </row>
    <row r="42" spans="1:6" x14ac:dyDescent="0.2">
      <c r="A42" s="4" t="s">
        <v>228</v>
      </c>
      <c r="B42" s="15">
        <v>1188</v>
      </c>
      <c r="C42" s="15">
        <v>2000</v>
      </c>
      <c r="D42" s="15">
        <v>6716</v>
      </c>
      <c r="E42" s="15">
        <v>999</v>
      </c>
      <c r="F42" s="15">
        <v>4430</v>
      </c>
    </row>
    <row r="43" spans="1:6" x14ac:dyDescent="0.2">
      <c r="A43" s="9" t="s">
        <v>229</v>
      </c>
      <c r="B43" s="19">
        <v>1188</v>
      </c>
      <c r="C43" s="19">
        <v>2000</v>
      </c>
      <c r="D43" s="19">
        <v>6716</v>
      </c>
      <c r="E43" s="19">
        <v>999</v>
      </c>
      <c r="F43" s="19">
        <v>4430</v>
      </c>
    </row>
    <row r="44" spans="1:6" x14ac:dyDescent="0.2">
      <c r="A44" s="4" t="s">
        <v>230</v>
      </c>
      <c r="B44" s="15" t="s">
        <v>8</v>
      </c>
      <c r="C44" s="15" t="s">
        <v>8</v>
      </c>
      <c r="D44" s="15" t="s">
        <v>8</v>
      </c>
      <c r="E44" s="15" t="s">
        <v>8</v>
      </c>
      <c r="F44" s="15" t="s">
        <v>8</v>
      </c>
    </row>
    <row r="45" spans="1:6" x14ac:dyDescent="0.2">
      <c r="A45" s="4" t="s">
        <v>231</v>
      </c>
      <c r="B45" s="15">
        <v>-1520</v>
      </c>
      <c r="C45" s="15">
        <v>-2032</v>
      </c>
      <c r="D45" s="15">
        <v>-761</v>
      </c>
      <c r="E45" s="15">
        <v>-1897</v>
      </c>
      <c r="F45" s="15">
        <v>-4619</v>
      </c>
    </row>
    <row r="46" spans="1:6" x14ac:dyDescent="0.2">
      <c r="A46" s="9" t="s">
        <v>232</v>
      </c>
      <c r="B46" s="19">
        <v>-1520</v>
      </c>
      <c r="C46" s="19">
        <v>-2032</v>
      </c>
      <c r="D46" s="19">
        <v>-761</v>
      </c>
      <c r="E46" s="19">
        <v>-1897</v>
      </c>
      <c r="F46" s="19">
        <v>-4619</v>
      </c>
    </row>
    <row r="47" spans="1:6" x14ac:dyDescent="0.2">
      <c r="A47" s="4"/>
      <c r="B47" s="4"/>
      <c r="C47" s="4"/>
      <c r="D47" s="4"/>
      <c r="E47" s="4"/>
      <c r="F47" s="4"/>
    </row>
    <row r="48" spans="1:6" x14ac:dyDescent="0.2">
      <c r="A48" s="4" t="s">
        <v>233</v>
      </c>
      <c r="B48" s="15">
        <v>-1200</v>
      </c>
      <c r="C48" s="15">
        <v>-2432</v>
      </c>
      <c r="D48" s="15">
        <v>-425</v>
      </c>
      <c r="E48" s="15">
        <v>-300</v>
      </c>
      <c r="F48" s="15" t="s">
        <v>8</v>
      </c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 t="s">
        <v>234</v>
      </c>
      <c r="B50" s="15" t="s">
        <v>8</v>
      </c>
      <c r="C50" s="15">
        <v>-461</v>
      </c>
      <c r="D50" s="15">
        <v>-504</v>
      </c>
      <c r="E50" s="15">
        <v>-513</v>
      </c>
      <c r="F50" s="15">
        <v>-522</v>
      </c>
    </row>
    <row r="51" spans="1:6" x14ac:dyDescent="0.2">
      <c r="A51" s="9" t="s">
        <v>235</v>
      </c>
      <c r="B51" s="19" t="s">
        <v>8</v>
      </c>
      <c r="C51" s="19">
        <v>-461</v>
      </c>
      <c r="D51" s="19">
        <v>-504</v>
      </c>
      <c r="E51" s="19">
        <v>-513</v>
      </c>
      <c r="F51" s="19">
        <v>-522</v>
      </c>
    </row>
    <row r="52" spans="1:6" x14ac:dyDescent="0.2">
      <c r="A52" s="4"/>
      <c r="B52" s="4"/>
      <c r="C52" s="4"/>
      <c r="D52" s="4"/>
      <c r="E52" s="4"/>
      <c r="F52" s="4"/>
    </row>
    <row r="53" spans="1:6" x14ac:dyDescent="0.2">
      <c r="A53" s="4" t="s">
        <v>236</v>
      </c>
      <c r="B53" s="15" t="s">
        <v>8</v>
      </c>
      <c r="C53" s="15" t="s">
        <v>8</v>
      </c>
      <c r="D53" s="15" t="s">
        <v>8</v>
      </c>
      <c r="E53" s="15" t="s">
        <v>8</v>
      </c>
      <c r="F53" s="15" t="s">
        <v>8</v>
      </c>
    </row>
    <row r="54" spans="1:6" x14ac:dyDescent="0.2">
      <c r="A54" s="4" t="s">
        <v>237</v>
      </c>
      <c r="B54" s="15">
        <v>-249</v>
      </c>
      <c r="C54" s="15">
        <v>-55</v>
      </c>
      <c r="D54" s="15">
        <v>-43</v>
      </c>
      <c r="E54" s="15">
        <v>-131</v>
      </c>
      <c r="F54" s="15">
        <v>-139</v>
      </c>
    </row>
    <row r="55" spans="1:6" x14ac:dyDescent="0.2">
      <c r="A55" s="9" t="s">
        <v>238</v>
      </c>
      <c r="B55" s="19">
        <v>-1781</v>
      </c>
      <c r="C55" s="19">
        <v>-2980</v>
      </c>
      <c r="D55" s="19">
        <v>4983</v>
      </c>
      <c r="E55" s="19">
        <v>-1842</v>
      </c>
      <c r="F55" s="19">
        <v>-850</v>
      </c>
    </row>
    <row r="56" spans="1:6" x14ac:dyDescent="0.2">
      <c r="A56" s="4"/>
      <c r="B56" s="4"/>
      <c r="C56" s="4"/>
      <c r="D56" s="4"/>
      <c r="E56" s="4"/>
      <c r="F56" s="4"/>
    </row>
    <row r="57" spans="1:6" x14ac:dyDescent="0.2">
      <c r="A57" s="4" t="s">
        <v>239</v>
      </c>
      <c r="B57" s="15">
        <v>41</v>
      </c>
      <c r="C57" s="15">
        <v>-106</v>
      </c>
      <c r="D57" s="15">
        <v>-34</v>
      </c>
      <c r="E57" s="15">
        <v>40</v>
      </c>
      <c r="F57" s="15">
        <v>6</v>
      </c>
    </row>
    <row r="58" spans="1:6" x14ac:dyDescent="0.2">
      <c r="A58" s="9" t="s">
        <v>240</v>
      </c>
      <c r="B58" s="20">
        <v>139</v>
      </c>
      <c r="C58" s="20">
        <v>510</v>
      </c>
      <c r="D58" s="20">
        <v>317</v>
      </c>
      <c r="E58" s="20">
        <v>-1604</v>
      </c>
      <c r="F58" s="20">
        <v>2594</v>
      </c>
    </row>
    <row r="59" spans="1:6" x14ac:dyDescent="0.2">
      <c r="A59" s="4"/>
      <c r="B59" s="4"/>
      <c r="C59" s="4"/>
      <c r="D59" s="4"/>
      <c r="E59" s="4"/>
      <c r="F59" s="4"/>
    </row>
    <row r="60" spans="1:6" x14ac:dyDescent="0.2">
      <c r="A60" s="9" t="s">
        <v>86</v>
      </c>
      <c r="B60" s="4"/>
      <c r="C60" s="4"/>
      <c r="D60" s="4"/>
      <c r="E60" s="4"/>
      <c r="F60" s="4"/>
    </row>
    <row r="61" spans="1:6" x14ac:dyDescent="0.2">
      <c r="A61" s="4" t="s">
        <v>241</v>
      </c>
      <c r="B61" s="15">
        <v>171</v>
      </c>
      <c r="C61" s="15">
        <v>154</v>
      </c>
      <c r="D61" s="15">
        <v>323</v>
      </c>
      <c r="E61" s="15">
        <v>503</v>
      </c>
      <c r="F61" s="15">
        <v>418</v>
      </c>
    </row>
    <row r="62" spans="1:6" x14ac:dyDescent="0.2">
      <c r="A62" s="4" t="s">
        <v>242</v>
      </c>
      <c r="B62" s="15">
        <v>361</v>
      </c>
      <c r="C62" s="15">
        <v>493</v>
      </c>
      <c r="D62" s="15">
        <v>532</v>
      </c>
      <c r="E62" s="15">
        <v>338</v>
      </c>
      <c r="F62" s="15">
        <v>583</v>
      </c>
    </row>
    <row r="63" spans="1:6" x14ac:dyDescent="0.2">
      <c r="A63" s="4" t="s">
        <v>243</v>
      </c>
      <c r="B63" s="15">
        <v>-835.9</v>
      </c>
      <c r="C63" s="15">
        <v>1499</v>
      </c>
      <c r="D63" s="15">
        <v>-3955.3</v>
      </c>
      <c r="E63" s="15">
        <v>400.375</v>
      </c>
      <c r="F63" s="15">
        <v>-891.5</v>
      </c>
    </row>
    <row r="64" spans="1:6" x14ac:dyDescent="0.2">
      <c r="A64" s="4" t="s">
        <v>244</v>
      </c>
      <c r="B64" s="15">
        <v>-721.5</v>
      </c>
      <c r="C64" s="15">
        <v>1617.125</v>
      </c>
      <c r="D64" s="15">
        <v>-3712.8</v>
      </c>
      <c r="E64" s="15">
        <v>751.625</v>
      </c>
      <c r="F64" s="15">
        <v>-593.4</v>
      </c>
    </row>
    <row r="65" spans="1:6" x14ac:dyDescent="0.2">
      <c r="A65" s="4" t="s">
        <v>245</v>
      </c>
      <c r="B65" s="15">
        <v>1548</v>
      </c>
      <c r="C65" s="15">
        <v>14</v>
      </c>
      <c r="D65" s="15">
        <v>2155</v>
      </c>
      <c r="E65" s="15">
        <v>291</v>
      </c>
      <c r="F65" s="15">
        <v>194</v>
      </c>
    </row>
    <row r="66" spans="1:6" x14ac:dyDescent="0.2">
      <c r="A66" s="4" t="s">
        <v>246</v>
      </c>
      <c r="B66" s="15">
        <v>-332</v>
      </c>
      <c r="C66" s="15">
        <v>-32</v>
      </c>
      <c r="D66" s="15">
        <v>5955</v>
      </c>
      <c r="E66" s="15">
        <v>-898</v>
      </c>
      <c r="F66" s="15">
        <v>-189</v>
      </c>
    </row>
    <row r="67" spans="1:6" x14ac:dyDescent="0.2">
      <c r="A67" s="4" t="s">
        <v>99</v>
      </c>
      <c r="B67" s="24">
        <v>45205</v>
      </c>
      <c r="C67" s="24">
        <v>45569</v>
      </c>
      <c r="D67" s="24">
        <v>45933</v>
      </c>
      <c r="E67" s="24">
        <v>45933</v>
      </c>
      <c r="F67" s="24">
        <v>45933</v>
      </c>
    </row>
    <row r="68" spans="1:6" x14ac:dyDescent="0.2">
      <c r="A68" s="4" t="s">
        <v>100</v>
      </c>
      <c r="B68" s="14" t="s">
        <v>101</v>
      </c>
      <c r="C68" s="14" t="s">
        <v>101</v>
      </c>
      <c r="D68" s="14" t="s">
        <v>101</v>
      </c>
      <c r="E68" s="14" t="s">
        <v>101</v>
      </c>
      <c r="F68" s="14" t="s">
        <v>103</v>
      </c>
    </row>
    <row r="69" spans="1:6" x14ac:dyDescent="0.2">
      <c r="A69" s="4" t="s">
        <v>104</v>
      </c>
      <c r="B69" s="14" t="s">
        <v>105</v>
      </c>
      <c r="C69" s="14" t="s">
        <v>105</v>
      </c>
      <c r="D69" s="14" t="s">
        <v>105</v>
      </c>
      <c r="E69" s="14" t="s">
        <v>105</v>
      </c>
      <c r="F69" s="14" t="s">
        <v>105</v>
      </c>
    </row>
    <row r="70" spans="1:6" x14ac:dyDescent="0.2">
      <c r="A70" s="4"/>
      <c r="B70" s="4"/>
      <c r="C70" s="4"/>
      <c r="D70" s="4"/>
      <c r="E70" s="4"/>
      <c r="F70" s="4"/>
    </row>
    <row r="71" spans="1:6" ht="61.2" x14ac:dyDescent="0.2">
      <c r="A71" s="29" t="s">
        <v>14</v>
      </c>
      <c r="B71" s="10"/>
      <c r="C71" s="10"/>
      <c r="D71" s="10"/>
      <c r="E71" s="10"/>
      <c r="F71" s="10"/>
    </row>
  </sheetData>
  <phoneticPr fontId="0" type="noConversion"/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DC02-2DA0-3547-8CC5-F2E71756D718}">
  <sheetPr>
    <outlinePr summaryBelow="0" summaryRight="0"/>
    <pageSetUpPr autoPageBreaks="0"/>
  </sheetPr>
  <dimension ref="A5:IT118"/>
  <sheetViews>
    <sheetView zoomScaleNormal="100" workbookViewId="0"/>
  </sheetViews>
  <sheetFormatPr defaultColWidth="11.5546875" defaultRowHeight="10.199999999999999" outlineLevelRow="1" x14ac:dyDescent="0.2"/>
  <cols>
    <col min="1" max="1" width="45.77734375" customWidth="1"/>
    <col min="2" max="6" width="14.77734375" customWidth="1"/>
    <col min="7" max="256" width="8.77734375" customWidth="1"/>
  </cols>
  <sheetData>
    <row r="5" spans="1:254" ht="16.2" x14ac:dyDescent="0.25">
      <c r="A5" s="1" t="s">
        <v>15</v>
      </c>
    </row>
    <row r="7" spans="1:254" x14ac:dyDescent="0.2">
      <c r="A7" s="2" t="s">
        <v>16</v>
      </c>
      <c r="B7" s="3" t="s">
        <v>17</v>
      </c>
      <c r="C7" t="s">
        <v>18</v>
      </c>
      <c r="D7" s="4" t="s">
        <v>0</v>
      </c>
      <c r="E7" s="3" t="s">
        <v>19</v>
      </c>
      <c r="F7" t="s">
        <v>20</v>
      </c>
    </row>
    <row r="8" spans="1:254" x14ac:dyDescent="0.2">
      <c r="A8" s="4"/>
      <c r="B8" s="3" t="s">
        <v>21</v>
      </c>
      <c r="C8" t="s">
        <v>22</v>
      </c>
      <c r="D8" s="4" t="s">
        <v>0</v>
      </c>
      <c r="E8" s="3" t="s">
        <v>23</v>
      </c>
      <c r="F8" t="s">
        <v>2</v>
      </c>
    </row>
    <row r="9" spans="1:254" x14ac:dyDescent="0.2">
      <c r="A9" s="4"/>
      <c r="B9" s="3" t="s">
        <v>24</v>
      </c>
      <c r="C9" t="s">
        <v>25</v>
      </c>
      <c r="D9" s="4" t="s">
        <v>0</v>
      </c>
      <c r="E9" s="3" t="s">
        <v>26</v>
      </c>
      <c r="F9" t="s">
        <v>1</v>
      </c>
    </row>
    <row r="10" spans="1:254" x14ac:dyDescent="0.2">
      <c r="A10" s="4"/>
      <c r="B10" s="3" t="s">
        <v>27</v>
      </c>
      <c r="C10" t="s">
        <v>3</v>
      </c>
      <c r="D10" s="4" t="s">
        <v>0</v>
      </c>
      <c r="E10" s="3" t="s">
        <v>28</v>
      </c>
      <c r="F10" s="5" t="s">
        <v>4</v>
      </c>
    </row>
    <row r="11" spans="1:254" x14ac:dyDescent="0.2">
      <c r="A11" s="4"/>
      <c r="B11" s="3" t="s">
        <v>29</v>
      </c>
      <c r="C11" t="s">
        <v>30</v>
      </c>
      <c r="D11" s="4" t="s">
        <v>0</v>
      </c>
      <c r="E11" s="18"/>
      <c r="F11" s="18"/>
    </row>
    <row r="14" spans="1:254" x14ac:dyDescent="0.2">
      <c r="A14" s="6" t="s">
        <v>31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30.6" x14ac:dyDescent="0.2">
      <c r="A15" s="7" t="s">
        <v>5</v>
      </c>
      <c r="B15" s="11" t="s">
        <v>32</v>
      </c>
      <c r="C15" s="11" t="s">
        <v>33</v>
      </c>
      <c r="D15" s="11" t="s">
        <v>34</v>
      </c>
      <c r="E15" s="11" t="s">
        <v>35</v>
      </c>
      <c r="F15" s="11" t="s">
        <v>36</v>
      </c>
    </row>
    <row r="16" spans="1:254" x14ac:dyDescent="0.2">
      <c r="A16" s="8" t="s">
        <v>6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</row>
    <row r="17" spans="1:6" x14ac:dyDescent="0.2">
      <c r="A17" s="9" t="s">
        <v>13</v>
      </c>
      <c r="B17" s="4"/>
      <c r="C17" s="4"/>
      <c r="D17" s="4"/>
      <c r="E17" s="4"/>
      <c r="F17" s="4"/>
    </row>
    <row r="18" spans="1:6" x14ac:dyDescent="0.2">
      <c r="A18" s="4" t="s">
        <v>37</v>
      </c>
      <c r="B18" s="39" t="s">
        <v>295</v>
      </c>
      <c r="C18" s="32">
        <f>IFERROR(('Income Statement'!C18-'Income Statement'!B18)/'Income Statement'!B18,0)</f>
        <v>0.11019671539433315</v>
      </c>
      <c r="D18" s="32">
        <f>IFERROR(('Income Statement'!D18-'Income Statement'!C18)/'Income Statement'!C18,0)</f>
        <v>-0.49476558944014565</v>
      </c>
      <c r="E18" s="32">
        <f>IFERROR(('Income Statement'!E18-'Income Statement'!D18)/'Income Statement'!D18,0)</f>
        <v>0.61589446589446595</v>
      </c>
      <c r="F18" s="32">
        <f>IFERROR(('Income Statement'!F18-'Income Statement'!E18)/'Income Statement'!E18,0)</f>
        <v>0.48851101111066864</v>
      </c>
    </row>
    <row r="19" spans="1:6" x14ac:dyDescent="0.2">
      <c r="A19" s="4" t="s">
        <v>38</v>
      </c>
      <c r="B19" s="39" t="s">
        <v>295</v>
      </c>
      <c r="C19" s="32">
        <f>IFERROR(('Income Statement'!C19-'Income Statement'!B19)/'Income Statement'!B19,0)</f>
        <v>0</v>
      </c>
      <c r="D19" s="32">
        <f>IFERROR(('Income Statement'!D19-'Income Statement'!C19)/'Income Statement'!C19,0)</f>
        <v>0</v>
      </c>
      <c r="E19" s="32">
        <f>IFERROR(('Income Statement'!E19-'Income Statement'!D19)/'Income Statement'!D19,0)</f>
        <v>0</v>
      </c>
      <c r="F19" s="32">
        <f>IFERROR(('Income Statement'!F19-'Income Statement'!E19)/'Income Statement'!E19,0)</f>
        <v>0</v>
      </c>
    </row>
    <row r="20" spans="1:6" x14ac:dyDescent="0.2">
      <c r="A20" s="9" t="s">
        <v>39</v>
      </c>
      <c r="B20" s="39" t="s">
        <v>295</v>
      </c>
      <c r="C20" s="33">
        <f>IFERROR(('Income Statement'!C20-'Income Statement'!B20)/'Income Statement'!B20,0)</f>
        <v>0.11019671539433315</v>
      </c>
      <c r="D20" s="33">
        <f>IFERROR(('Income Statement'!D20-'Income Statement'!C20)/'Income Statement'!C20,0)</f>
        <v>-0.49476558944014565</v>
      </c>
      <c r="E20" s="33">
        <f>IFERROR(('Income Statement'!E20-'Income Statement'!D20)/'Income Statement'!D20,0)</f>
        <v>0.61589446589446595</v>
      </c>
      <c r="F20" s="33">
        <f>IFERROR(('Income Statement'!F20-'Income Statement'!E20)/'Income Statement'!E20,0)</f>
        <v>0.48851101111066864</v>
      </c>
    </row>
    <row r="21" spans="1:6" x14ac:dyDescent="0.2">
      <c r="A21" s="4"/>
      <c r="B21" s="41"/>
      <c r="C21" s="34"/>
      <c r="D21" s="34"/>
      <c r="E21" s="34"/>
      <c r="F21" s="34"/>
    </row>
    <row r="22" spans="1:6" x14ac:dyDescent="0.2">
      <c r="A22" s="4" t="s">
        <v>40</v>
      </c>
      <c r="B22" s="39" t="s">
        <v>295</v>
      </c>
      <c r="C22" s="32">
        <f>IFERROR(('Income Statement'!C22-'Income Statement'!B22)/'Income Statement'!B22,0)</f>
        <v>-2.1644519236348865E-2</v>
      </c>
      <c r="D22" s="32">
        <f>IFERROR(('Income Statement'!D22-'Income Statement'!C22)/'Income Statement'!C22,0)</f>
        <v>-0.10290628706998814</v>
      </c>
      <c r="E22" s="32">
        <f>IFERROR(('Income Statement'!E22-'Income Statement'!D22)/'Income Statement'!D22,0)</f>
        <v>0.28912396694214876</v>
      </c>
      <c r="F22" s="32">
        <f>IFERROR(('Income Statement'!F22-'Income Statement'!E22)/'Income Statement'!E22,0)</f>
        <v>0.15422094573802442</v>
      </c>
    </row>
    <row r="23" spans="1:6" x14ac:dyDescent="0.2">
      <c r="A23" s="9" t="s">
        <v>41</v>
      </c>
      <c r="B23" s="39" t="s">
        <v>295</v>
      </c>
      <c r="C23" s="33">
        <f>IFERROR(('Income Statement'!C23-'Income Statement'!B23)/'Income Statement'!B23,0)</f>
        <v>0.32715813598166538</v>
      </c>
      <c r="D23" s="33">
        <f>IFERROR(('Income Statement'!D23-'Income Statement'!C23)/'Income Statement'!C23,0)</f>
        <v>-0.97013958842998993</v>
      </c>
      <c r="E23" s="33">
        <f>IFERROR(('Income Statement'!E23-'Income Statement'!D23)/'Income Statement'!D23,0)</f>
        <v>12.525301204819277</v>
      </c>
      <c r="F23" s="33">
        <f>IFERROR(('Income Statement'!F23-'Income Statement'!E23)/'Income Statement'!E23,0)</f>
        <v>1.6497416711206128</v>
      </c>
    </row>
    <row r="24" spans="1:6" x14ac:dyDescent="0.2">
      <c r="A24" s="4"/>
      <c r="B24" s="41"/>
      <c r="C24" s="34"/>
      <c r="D24" s="34"/>
      <c r="E24" s="34"/>
      <c r="F24" s="34"/>
    </row>
    <row r="25" spans="1:6" x14ac:dyDescent="0.2">
      <c r="A25" s="4" t="s">
        <v>42</v>
      </c>
      <c r="B25" s="39" t="s">
        <v>295</v>
      </c>
      <c r="C25" s="32">
        <f>IFERROR(('Income Statement'!C25-'Income Statement'!B25)/'Income Statement'!B25,0)</f>
        <v>0.19239373601789708</v>
      </c>
      <c r="D25" s="32">
        <f>IFERROR(('Income Statement'!D25-'Income Statement'!C25)/'Income Statement'!C25,0)</f>
        <v>-0.13696060037523453</v>
      </c>
      <c r="E25" s="32">
        <f>IFERROR(('Income Statement'!E25-'Income Statement'!D25)/'Income Statement'!D25,0)</f>
        <v>0.22717391304347825</v>
      </c>
      <c r="F25" s="32">
        <f>IFERROR(('Income Statement'!F25-'Income Statement'!E25)/'Income Statement'!E25,0)</f>
        <v>6.7316209034543842E-2</v>
      </c>
    </row>
    <row r="26" spans="1:6" x14ac:dyDescent="0.2">
      <c r="A26" s="4" t="s">
        <v>43</v>
      </c>
      <c r="B26" s="39" t="s">
        <v>295</v>
      </c>
      <c r="C26" s="32">
        <f>IFERROR(('Income Statement'!C26-'Income Statement'!B26)/'Income Statement'!B26,0)</f>
        <v>0.17010889973713855</v>
      </c>
      <c r="D26" s="32">
        <f>IFERROR(('Income Statement'!D26-'Income Statement'!C26)/'Income Statement'!C26,0)</f>
        <v>-6.4184852374839533E-4</v>
      </c>
      <c r="E26" s="32">
        <f>IFERROR(('Income Statement'!E26-'Income Statement'!D26)/'Income Statement'!D26,0)</f>
        <v>0.1014771997430957</v>
      </c>
      <c r="F26" s="32">
        <f>IFERROR(('Income Statement'!F26-'Income Statement'!E26)/'Income Statement'!E26,0)</f>
        <v>0.10728862973760933</v>
      </c>
    </row>
    <row r="27" spans="1:6" x14ac:dyDescent="0.2">
      <c r="A27" s="4" t="s">
        <v>44</v>
      </c>
      <c r="B27" s="39" t="s">
        <v>295</v>
      </c>
      <c r="C27" s="32">
        <f>IFERROR(('Income Statement'!C27-'Income Statement'!B27)/'Income Statement'!B27,0)</f>
        <v>0</v>
      </c>
      <c r="D27" s="32">
        <f>IFERROR(('Income Statement'!D27-'Income Statement'!C27)/'Income Statement'!C27,0)</f>
        <v>0</v>
      </c>
      <c r="E27" s="32">
        <f>IFERROR(('Income Statement'!E27-'Income Statement'!D27)/'Income Statement'!D27,0)</f>
        <v>0</v>
      </c>
      <c r="F27" s="32">
        <f>IFERROR(('Income Statement'!F27-'Income Statement'!E27)/'Income Statement'!E27,0)</f>
        <v>0</v>
      </c>
    </row>
    <row r="28" spans="1:6" x14ac:dyDescent="0.2">
      <c r="A28" s="4" t="s">
        <v>45</v>
      </c>
      <c r="B28" s="39" t="s">
        <v>295</v>
      </c>
      <c r="C28" s="32">
        <f>IFERROR(('Income Statement'!C28-'Income Statement'!B28)/'Income Statement'!B28,0)</f>
        <v>-0.94117647058823528</v>
      </c>
      <c r="D28" s="32">
        <f>IFERROR(('Income Statement'!D28-'Income Statement'!C28)/'Income Statement'!C28,0)</f>
        <v>-7.4285714285714288</v>
      </c>
      <c r="E28" s="32">
        <f>IFERROR(('Income Statement'!E28-'Income Statement'!D28)/'Income Statement'!D28,0)</f>
        <v>4.5777777777777775</v>
      </c>
      <c r="F28" s="32">
        <f>IFERROR(('Income Statement'!F28-'Income Statement'!E28)/'Income Statement'!E28,0)</f>
        <v>-1.2430278884462151</v>
      </c>
    </row>
    <row r="29" spans="1:6" x14ac:dyDescent="0.2">
      <c r="A29" s="4"/>
      <c r="B29" s="41"/>
      <c r="C29" s="34"/>
      <c r="D29" s="34"/>
      <c r="E29" s="34"/>
      <c r="F29" s="34"/>
    </row>
    <row r="30" spans="1:6" x14ac:dyDescent="0.2">
      <c r="A30" s="9" t="s">
        <v>46</v>
      </c>
      <c r="B30" s="39" t="s">
        <v>295</v>
      </c>
      <c r="C30" s="33">
        <f>IFERROR(('Income Statement'!C30-'Income Statement'!B30)/'Income Statement'!B30,0)</f>
        <v>0.13955386289445049</v>
      </c>
      <c r="D30" s="33">
        <f>IFERROR(('Income Statement'!D30-'Income Statement'!C30)/'Income Statement'!C30,0)</f>
        <v>-4.7744091668656001E-2</v>
      </c>
      <c r="E30" s="33">
        <f>IFERROR(('Income Statement'!E30-'Income Statement'!D30)/'Income Statement'!D30,0)</f>
        <v>7.9969917272499372E-2</v>
      </c>
      <c r="F30" s="33">
        <f>IFERROR(('Income Statement'!F30-'Income Statement'!E30)/'Income Statement'!E30,0)</f>
        <v>0.17548746518105848</v>
      </c>
    </row>
    <row r="31" spans="1:6" x14ac:dyDescent="0.2">
      <c r="A31" s="4"/>
      <c r="B31" s="41"/>
      <c r="C31" s="34"/>
      <c r="D31" s="34"/>
      <c r="E31" s="34"/>
      <c r="F31" s="34"/>
    </row>
    <row r="32" spans="1:6" x14ac:dyDescent="0.2">
      <c r="A32" s="9" t="s">
        <v>47</v>
      </c>
      <c r="B32" s="39" t="s">
        <v>295</v>
      </c>
      <c r="C32" s="35">
        <f>IFERROR(('Income Statement'!C32-'Income Statement'!B32)/'Income Statement'!B32,0)</f>
        <v>0.42863449087698646</v>
      </c>
      <c r="D32" s="35">
        <f>IFERROR(('Income Statement'!D32-'Income Statement'!C32)/'Income Statement'!C32,0)</f>
        <v>-1.3681120609743538</v>
      </c>
      <c r="E32" s="35">
        <f>IFERROR(('Income Statement'!E32-'Income Statement'!D32)/'Income Statement'!D32,0)</f>
        <v>-1.3651371012870732</v>
      </c>
      <c r="F32" s="35">
        <f>IFERROR(('Income Statement'!F32-'Income Statement'!E32)/'Income Statement'!E32,0)</f>
        <v>6.5164750957854407</v>
      </c>
    </row>
    <row r="33" spans="1:6" x14ac:dyDescent="0.2">
      <c r="A33" s="4"/>
      <c r="B33" s="41"/>
      <c r="C33" s="34"/>
      <c r="D33" s="34"/>
      <c r="E33" s="34"/>
      <c r="F33" s="34"/>
    </row>
    <row r="34" spans="1:6" x14ac:dyDescent="0.2">
      <c r="A34" s="4" t="s">
        <v>48</v>
      </c>
      <c r="B34" s="39" t="s">
        <v>295</v>
      </c>
      <c r="C34" s="32">
        <f>IFERROR(('Income Statement'!C34-'Income Statement'!B34)/'Income Statement'!B34,0)</f>
        <v>3.2786885245901641E-2</v>
      </c>
      <c r="D34" s="32">
        <f>IFERROR(('Income Statement'!D34-'Income Statement'!C34)/'Income Statement'!C34,0)</f>
        <v>1.052910052910053</v>
      </c>
      <c r="E34" s="32">
        <f>IFERROR(('Income Statement'!E34-'Income Statement'!D34)/'Income Statement'!D34,0)</f>
        <v>0.4484536082474227</v>
      </c>
      <c r="F34" s="32">
        <f>IFERROR(('Income Statement'!F34-'Income Statement'!E34)/'Income Statement'!E34,0)</f>
        <v>-0.1512455516014235</v>
      </c>
    </row>
    <row r="35" spans="1:6" x14ac:dyDescent="0.2">
      <c r="A35" s="4" t="s">
        <v>49</v>
      </c>
      <c r="B35" s="39" t="s">
        <v>295</v>
      </c>
      <c r="C35" s="32">
        <f>IFERROR(('Income Statement'!C35-'Income Statement'!B35)/'Income Statement'!B35,0)</f>
        <v>1.5945945945945945</v>
      </c>
      <c r="D35" s="32">
        <f>IFERROR(('Income Statement'!D35-'Income Statement'!C35)/'Income Statement'!C35,0)</f>
        <v>3.875</v>
      </c>
      <c r="E35" s="32">
        <f>IFERROR(('Income Statement'!E35-'Income Statement'!D35)/'Income Statement'!D35,0)</f>
        <v>0.13034188034188035</v>
      </c>
      <c r="F35" s="32">
        <f>IFERROR(('Income Statement'!F35-'Income Statement'!E35)/'Income Statement'!E35,0)</f>
        <v>-6.2381852551984876E-2</v>
      </c>
    </row>
    <row r="36" spans="1:6" x14ac:dyDescent="0.2">
      <c r="A36" s="9" t="s">
        <v>50</v>
      </c>
      <c r="B36" s="40"/>
      <c r="C36" s="33">
        <f>IFERROR(('Income Statement'!C36-'Income Statement'!B36)/'Income Statement'!B36,0)</f>
        <v>-0.36301369863013699</v>
      </c>
      <c r="D36" s="33">
        <f>IFERROR(('Income Statement'!D36-'Income Statement'!C36)/'Income Statement'!C36,0)</f>
        <v>-1.8602150537634408</v>
      </c>
      <c r="E36" s="33">
        <f>IFERROR(('Income Statement'!E36-'Income Statement'!D36)/'Income Statement'!D36,0)</f>
        <v>-1.4125000000000001</v>
      </c>
      <c r="F36" s="33">
        <f>IFERROR(('Income Statement'!F36-'Income Statement'!E36)/'Income Statement'!E36,0)</f>
        <v>-1.5757575757575757</v>
      </c>
    </row>
    <row r="37" spans="1:6" x14ac:dyDescent="0.2">
      <c r="A37" s="4"/>
      <c r="B37" s="41"/>
      <c r="C37" s="34"/>
      <c r="D37" s="34"/>
      <c r="E37" s="34"/>
      <c r="F37" s="34"/>
    </row>
    <row r="38" spans="1:6" x14ac:dyDescent="0.2">
      <c r="A38" s="4" t="s">
        <v>51</v>
      </c>
      <c r="B38" s="39" t="s">
        <v>295</v>
      </c>
      <c r="C38" s="32">
        <f>IFERROR(('Income Statement'!C38-'Income Statement'!B38)/'Income Statement'!B38,0)</f>
        <v>-0.89189189189189189</v>
      </c>
      <c r="D38" s="32">
        <f>IFERROR(('Income Statement'!D38-'Income Statement'!C38)/'Income Statement'!C38,0)</f>
        <v>-0.5</v>
      </c>
      <c r="E38" s="32">
        <f>IFERROR(('Income Statement'!E38-'Income Statement'!D38)/'Income Statement'!D38,0)</f>
        <v>-6.5</v>
      </c>
      <c r="F38" s="32">
        <f>IFERROR(('Income Statement'!F38-'Income Statement'!E38)/'Income Statement'!E38,0)</f>
        <v>-1.8181818181818181</v>
      </c>
    </row>
    <row r="39" spans="1:6" x14ac:dyDescent="0.2">
      <c r="A39" s="4" t="s">
        <v>52</v>
      </c>
      <c r="B39" s="39" t="s">
        <v>295</v>
      </c>
      <c r="C39" s="32">
        <f>IFERROR(('Income Statement'!C39-'Income Statement'!B39)/'Income Statement'!B39,0)</f>
        <v>0</v>
      </c>
      <c r="D39" s="32">
        <f>IFERROR(('Income Statement'!D39-'Income Statement'!C39)/'Income Statement'!C39,0)</f>
        <v>0</v>
      </c>
      <c r="E39" s="32">
        <f>IFERROR(('Income Statement'!E39-'Income Statement'!D39)/'Income Statement'!D39,0)</f>
        <v>-2.2999999999999998</v>
      </c>
      <c r="F39" s="32">
        <f>IFERROR(('Income Statement'!F39-'Income Statement'!E39)/'Income Statement'!E39,0)</f>
        <v>4.5384615384615383</v>
      </c>
    </row>
    <row r="40" spans="1:6" x14ac:dyDescent="0.2">
      <c r="A40" s="4" t="s">
        <v>53</v>
      </c>
      <c r="B40" s="39" t="s">
        <v>295</v>
      </c>
      <c r="C40" s="32">
        <f>IFERROR(('Income Statement'!C40-'Income Statement'!B40)/'Income Statement'!B40,0)</f>
        <v>0</v>
      </c>
      <c r="D40" s="32">
        <f>IFERROR(('Income Statement'!D40-'Income Statement'!C40)/'Income Statement'!C40,0)</f>
        <v>-1.0540540540540539</v>
      </c>
      <c r="E40" s="32">
        <f>IFERROR(('Income Statement'!E40-'Income Statement'!D40)/'Income Statement'!D40,0)</f>
        <v>2.75</v>
      </c>
      <c r="F40" s="32">
        <f>IFERROR(('Income Statement'!F40-'Income Statement'!E40)/'Income Statement'!E40,0)</f>
        <v>-0.6</v>
      </c>
    </row>
    <row r="41" spans="1:6" x14ac:dyDescent="0.2">
      <c r="A41" s="9" t="s">
        <v>54</v>
      </c>
      <c r="B41" s="39" t="s">
        <v>295</v>
      </c>
      <c r="C41" s="33">
        <f>IFERROR(('Income Statement'!C41-'Income Statement'!B41)/'Income Statement'!B41,0)</f>
        <v>0.42754598474652311</v>
      </c>
      <c r="D41" s="33">
        <f>IFERROR(('Income Statement'!D41-'Income Statement'!C41)/'Income Statement'!C41,0)</f>
        <v>-1.3643410852713178</v>
      </c>
      <c r="E41" s="33">
        <f>IFERROR(('Income Statement'!E41-'Income Statement'!D41)/'Income Statement'!D41,0)</f>
        <v>-1.3631397354801611</v>
      </c>
      <c r="F41" s="33">
        <f>IFERROR(('Income Statement'!F41-'Income Statement'!E41)/'Income Statement'!E41,0)</f>
        <v>6.7363420427553447</v>
      </c>
    </row>
    <row r="42" spans="1:6" x14ac:dyDescent="0.2">
      <c r="A42" s="4"/>
      <c r="B42" s="41"/>
      <c r="C42" s="34"/>
      <c r="D42" s="34"/>
      <c r="E42" s="34"/>
      <c r="F42" s="34"/>
    </row>
    <row r="43" spans="1:6" x14ac:dyDescent="0.2">
      <c r="A43" s="4" t="s">
        <v>55</v>
      </c>
      <c r="B43" s="39" t="s">
        <v>295</v>
      </c>
      <c r="C43" s="32">
        <f>IFERROR(('Income Statement'!C43-'Income Statement'!B43)/'Income Statement'!B43,0)</f>
        <v>-0.91061452513966479</v>
      </c>
      <c r="D43" s="32">
        <f>IFERROR(('Income Statement'!D43-'Income Statement'!C43)/'Income Statement'!C43,0)</f>
        <v>2.3958333333333335</v>
      </c>
      <c r="E43" s="32">
        <f>IFERROR(('Income Statement'!E43-'Income Statement'!D43)/'Income Statement'!D43,0)</f>
        <v>-0.99386503067484666</v>
      </c>
      <c r="F43" s="32">
        <f>IFERROR(('Income Statement'!F43-'Income Statement'!E43)/'Income Statement'!E43,0)</f>
        <v>29</v>
      </c>
    </row>
    <row r="44" spans="1:6" x14ac:dyDescent="0.2">
      <c r="A44" s="4" t="s">
        <v>56</v>
      </c>
      <c r="B44" s="39" t="s">
        <v>295</v>
      </c>
      <c r="C44" s="32">
        <f>IFERROR(('Income Statement'!C44-'Income Statement'!B44)/'Income Statement'!B44,0)</f>
        <v>0</v>
      </c>
      <c r="D44" s="32">
        <f>IFERROR(('Income Statement'!D44-'Income Statement'!C44)/'Income Statement'!C44,0)</f>
        <v>0</v>
      </c>
      <c r="E44" s="32">
        <f>IFERROR(('Income Statement'!E44-'Income Statement'!D44)/'Income Statement'!D44,0)</f>
        <v>0</v>
      </c>
      <c r="F44" s="32">
        <f>IFERROR(('Income Statement'!F44-'Income Statement'!E44)/'Income Statement'!E44,0)</f>
        <v>0</v>
      </c>
    </row>
    <row r="45" spans="1:6" x14ac:dyDescent="0.2">
      <c r="A45" s="4" t="s">
        <v>57</v>
      </c>
      <c r="B45" s="39" t="s">
        <v>295</v>
      </c>
      <c r="C45" s="32">
        <f>IFERROR(('Income Statement'!C45-'Income Statement'!B45)/'Income Statement'!B45,0)</f>
        <v>-0.56097560975609762</v>
      </c>
      <c r="D45" s="32">
        <f>IFERROR(('Income Statement'!D45-'Income Statement'!C45)/'Income Statement'!C45,0)</f>
        <v>-1.1944444444444444</v>
      </c>
      <c r="E45" s="32">
        <f>IFERROR(('Income Statement'!E45-'Income Statement'!D45)/'Income Statement'!D45,0)</f>
        <v>3.5714285714285716</v>
      </c>
      <c r="F45" s="32">
        <f>IFERROR(('Income Statement'!F45-'Income Statement'!E45)/'Income Statement'!E45,0)</f>
        <v>-0.6875</v>
      </c>
    </row>
    <row r="46" spans="1:6" x14ac:dyDescent="0.2">
      <c r="A46" s="4" t="s">
        <v>58</v>
      </c>
      <c r="B46" s="39" t="s">
        <v>295</v>
      </c>
      <c r="C46" s="32">
        <f>IFERROR(('Income Statement'!C46-'Income Statement'!B46)/'Income Statement'!B46,0)</f>
        <v>0.70833333333333337</v>
      </c>
      <c r="D46" s="32">
        <f>IFERROR(('Income Statement'!D46-'Income Statement'!C46)/'Income Statement'!C46,0)</f>
        <v>0</v>
      </c>
      <c r="E46" s="32">
        <f>IFERROR(('Income Statement'!E46-'Income Statement'!D46)/'Income Statement'!D46,0)</f>
        <v>0</v>
      </c>
      <c r="F46" s="32">
        <f>IFERROR(('Income Statement'!F46-'Income Statement'!E46)/'Income Statement'!E46,0)</f>
        <v>0</v>
      </c>
    </row>
    <row r="47" spans="1:6" x14ac:dyDescent="0.2">
      <c r="A47" s="4" t="s">
        <v>59</v>
      </c>
      <c r="B47" s="39" t="s">
        <v>295</v>
      </c>
      <c r="C47" s="32">
        <f>IFERROR(('Income Statement'!C47-'Income Statement'!B47)/'Income Statement'!B47,0)</f>
        <v>0</v>
      </c>
      <c r="D47" s="32">
        <f>IFERROR(('Income Statement'!D47-'Income Statement'!C47)/'Income Statement'!C47,0)</f>
        <v>0</v>
      </c>
      <c r="E47" s="32">
        <f>IFERROR(('Income Statement'!E47-'Income Statement'!D47)/'Income Statement'!D47,0)</f>
        <v>0</v>
      </c>
      <c r="F47" s="32">
        <f>IFERROR(('Income Statement'!F47-'Income Statement'!E47)/'Income Statement'!E47,0)</f>
        <v>0</v>
      </c>
    </row>
    <row r="48" spans="1:6" x14ac:dyDescent="0.2">
      <c r="A48" s="4" t="s">
        <v>60</v>
      </c>
      <c r="B48" s="39" t="s">
        <v>295</v>
      </c>
      <c r="C48" s="32">
        <f>IFERROR(('Income Statement'!C48-'Income Statement'!B48)/'Income Statement'!B48,0)</f>
        <v>0</v>
      </c>
      <c r="D48" s="32">
        <f>IFERROR(('Income Statement'!D48-'Income Statement'!C48)/'Income Statement'!C48,0)</f>
        <v>0</v>
      </c>
      <c r="E48" s="32">
        <f>IFERROR(('Income Statement'!E48-'Income Statement'!D48)/'Income Statement'!D48,0)</f>
        <v>0</v>
      </c>
      <c r="F48" s="32">
        <f>IFERROR(('Income Statement'!F48-'Income Statement'!E48)/'Income Statement'!E48,0)</f>
        <v>0</v>
      </c>
    </row>
    <row r="49" spans="1:6" x14ac:dyDescent="0.2">
      <c r="A49" s="4" t="s">
        <v>61</v>
      </c>
      <c r="B49" s="39" t="s">
        <v>295</v>
      </c>
      <c r="C49" s="32">
        <f>IFERROR(('Income Statement'!C49-'Income Statement'!B49)/'Income Statement'!B49,0)</f>
        <v>0</v>
      </c>
      <c r="D49" s="32">
        <f>IFERROR(('Income Statement'!D49-'Income Statement'!C49)/'Income Statement'!C49,0)</f>
        <v>0</v>
      </c>
      <c r="E49" s="32">
        <f>IFERROR(('Income Statement'!E49-'Income Statement'!D49)/'Income Statement'!D49,0)</f>
        <v>0</v>
      </c>
      <c r="F49" s="32">
        <f>IFERROR(('Income Statement'!F49-'Income Statement'!E49)/'Income Statement'!E49,0)</f>
        <v>58</v>
      </c>
    </row>
    <row r="50" spans="1:6" x14ac:dyDescent="0.2">
      <c r="A50" s="9" t="s">
        <v>62</v>
      </c>
      <c r="B50" s="39" t="s">
        <v>295</v>
      </c>
      <c r="C50" s="33">
        <f>IFERROR(('Income Statement'!C50-'Income Statement'!B50)/'Income Statement'!B50,0)</f>
        <v>0.530775379696243</v>
      </c>
      <c r="D50" s="33">
        <f>IFERROR(('Income Statement'!D50-'Income Statement'!C50)/'Income Statement'!C50,0)</f>
        <v>-1.5907049608355091</v>
      </c>
      <c r="E50" s="33">
        <f>IFERROR(('Income Statement'!E50-'Income Statement'!D50)/'Income Statement'!D50,0)</f>
        <v>-1.2172913719943423</v>
      </c>
      <c r="F50" s="33">
        <f>IFERROR(('Income Statement'!F50-'Income Statement'!E50)/'Income Statement'!E50,0)</f>
        <v>6.8624898291293732</v>
      </c>
    </row>
    <row r="51" spans="1:6" x14ac:dyDescent="0.2">
      <c r="A51" s="4"/>
      <c r="B51" s="41"/>
      <c r="C51" s="34"/>
      <c r="D51" s="34"/>
      <c r="E51" s="34"/>
      <c r="F51" s="34"/>
    </row>
    <row r="52" spans="1:6" x14ac:dyDescent="0.2">
      <c r="A52" s="4" t="s">
        <v>63</v>
      </c>
      <c r="B52" s="39" t="s">
        <v>295</v>
      </c>
      <c r="C52" s="32">
        <f>IFERROR(('Income Statement'!C52-'Income Statement'!B52)/'Income Statement'!B52,0)</f>
        <v>1.2538071065989849</v>
      </c>
      <c r="D52" s="32">
        <f>IFERROR(('Income Statement'!D52-'Income Statement'!C52)/'Income Statement'!C52,0)</f>
        <v>-0.80067567567567566</v>
      </c>
      <c r="E52" s="32">
        <f>IFERROR(('Income Statement'!E52-'Income Statement'!D52)/'Income Statement'!D52,0)</f>
        <v>1.5480225988700564</v>
      </c>
      <c r="F52" s="32">
        <f>IFERROR(('Income Statement'!F52-'Income Statement'!E52)/'Income Statement'!E52,0)</f>
        <v>1.4922394678492239</v>
      </c>
    </row>
    <row r="53" spans="1:6" x14ac:dyDescent="0.2">
      <c r="A53" s="9" t="s">
        <v>64</v>
      </c>
      <c r="B53" s="39" t="s">
        <v>295</v>
      </c>
      <c r="C53" s="33">
        <f>IFERROR(('Income Statement'!C53-'Income Statement'!B53)/'Income Statement'!B53,0)</f>
        <v>0.48217027810953761</v>
      </c>
      <c r="D53" s="33">
        <f>IFERROR(('Income Statement'!D53-'Income Statement'!C53)/'Income Statement'!C53,0)</f>
        <v>-1.6714631057902614</v>
      </c>
      <c r="E53" s="33">
        <f>IFERROR(('Income Statement'!E53-'Income Statement'!D53)/'Income Statement'!D53,0)</f>
        <v>-1.1333790502314418</v>
      </c>
      <c r="F53" s="33">
        <f>IFERROR(('Income Statement'!F53-'Income Statement'!E53)/'Income Statement'!E53,0)</f>
        <v>9.9755784061696655</v>
      </c>
    </row>
    <row r="54" spans="1:6" x14ac:dyDescent="0.2">
      <c r="A54" s="4"/>
      <c r="B54" s="41"/>
      <c r="C54" s="34"/>
      <c r="D54" s="34"/>
      <c r="E54" s="34"/>
      <c r="F54" s="34"/>
    </row>
    <row r="55" spans="1:6" x14ac:dyDescent="0.2">
      <c r="A55" s="4" t="s">
        <v>65</v>
      </c>
      <c r="B55" s="39" t="s">
        <v>295</v>
      </c>
      <c r="C55" s="32">
        <f>IFERROR(('Income Statement'!C55-'Income Statement'!B55)/'Income Statement'!B55,0)</f>
        <v>0</v>
      </c>
      <c r="D55" s="32">
        <f>IFERROR(('Income Statement'!D55-'Income Statement'!C55)/'Income Statement'!C55,0)</f>
        <v>0</v>
      </c>
      <c r="E55" s="32">
        <f>IFERROR(('Income Statement'!E55-'Income Statement'!D55)/'Income Statement'!D55,0)</f>
        <v>0</v>
      </c>
      <c r="F55" s="32">
        <f>IFERROR(('Income Statement'!F55-'Income Statement'!E55)/'Income Statement'!E55,0)</f>
        <v>0</v>
      </c>
    </row>
    <row r="56" spans="1:6" x14ac:dyDescent="0.2">
      <c r="A56" s="4" t="s">
        <v>66</v>
      </c>
      <c r="B56" s="39" t="s">
        <v>295</v>
      </c>
      <c r="C56" s="32">
        <f>IFERROR(('Income Statement'!C56-'Income Statement'!B56)/'Income Statement'!B56,0)</f>
        <v>0</v>
      </c>
      <c r="D56" s="32">
        <f>IFERROR(('Income Statement'!D56-'Income Statement'!C56)/'Income Statement'!C56,0)</f>
        <v>0</v>
      </c>
      <c r="E56" s="32">
        <f>IFERROR(('Income Statement'!E56-'Income Statement'!D56)/'Income Statement'!D56,0)</f>
        <v>0</v>
      </c>
      <c r="F56" s="32">
        <f>IFERROR(('Income Statement'!F56-'Income Statement'!E56)/'Income Statement'!E56,0)</f>
        <v>0</v>
      </c>
    </row>
    <row r="57" spans="1:6" x14ac:dyDescent="0.2">
      <c r="A57" s="9" t="s">
        <v>67</v>
      </c>
      <c r="B57" s="39" t="s">
        <v>295</v>
      </c>
      <c r="C57" s="33">
        <f>IFERROR(('Income Statement'!C57-'Income Statement'!B57)/'Income Statement'!B57,0)</f>
        <v>0.48217027810953761</v>
      </c>
      <c r="D57" s="33">
        <f>IFERROR(('Income Statement'!D57-'Income Statement'!C57)/'Income Statement'!C57,0)</f>
        <v>-1.6714631057902614</v>
      </c>
      <c r="E57" s="33">
        <f>IFERROR(('Income Statement'!E57-'Income Statement'!D57)/'Income Statement'!D57,0)</f>
        <v>-1.1333790502314418</v>
      </c>
      <c r="F57" s="33">
        <f>IFERROR(('Income Statement'!F57-'Income Statement'!E57)/'Income Statement'!E57,0)</f>
        <v>9.9755784061696655</v>
      </c>
    </row>
    <row r="58" spans="1:6" x14ac:dyDescent="0.2">
      <c r="A58" s="4"/>
      <c r="B58" s="41"/>
      <c r="C58" s="34"/>
      <c r="D58" s="34"/>
      <c r="E58" s="34"/>
      <c r="F58" s="34"/>
    </row>
    <row r="59" spans="1:6" x14ac:dyDescent="0.2">
      <c r="A59" s="4" t="s">
        <v>68</v>
      </c>
      <c r="B59" s="39" t="s">
        <v>295</v>
      </c>
      <c r="C59" s="32">
        <f>IFERROR(('Income Statement'!C59-'Income Statement'!B59)/'Income Statement'!B59,0)</f>
        <v>0</v>
      </c>
      <c r="D59" s="32">
        <f>IFERROR(('Income Statement'!D59-'Income Statement'!C59)/'Income Statement'!C59,0)</f>
        <v>0</v>
      </c>
      <c r="E59" s="32">
        <f>IFERROR(('Income Statement'!E59-'Income Statement'!D59)/'Income Statement'!D59,0)</f>
        <v>0</v>
      </c>
      <c r="F59" s="32">
        <f>IFERROR(('Income Statement'!F59-'Income Statement'!E59)/'Income Statement'!E59,0)</f>
        <v>0</v>
      </c>
    </row>
    <row r="60" spans="1:6" x14ac:dyDescent="0.2">
      <c r="A60" s="9" t="s">
        <v>69</v>
      </c>
      <c r="B60" s="39" t="s">
        <v>295</v>
      </c>
      <c r="C60" s="36">
        <f>IFERROR(('Income Statement'!C60-'Income Statement'!B60)/'Income Statement'!B60,0)</f>
        <v>0.48217027810953761</v>
      </c>
      <c r="D60" s="36">
        <f>IFERROR(('Income Statement'!D60-'Income Statement'!C60)/'Income Statement'!C60,0)</f>
        <v>-1.6714631057902614</v>
      </c>
      <c r="E60" s="36">
        <f>IFERROR(('Income Statement'!E60-'Income Statement'!D60)/'Income Statement'!D60,0)</f>
        <v>-1.1333790502314418</v>
      </c>
      <c r="F60" s="36">
        <f>IFERROR(('Income Statement'!F60-'Income Statement'!E60)/'Income Statement'!E60,0)</f>
        <v>9.9755784061696655</v>
      </c>
    </row>
    <row r="61" spans="1:6" x14ac:dyDescent="0.2">
      <c r="A61" s="4"/>
      <c r="B61" s="41"/>
      <c r="C61" s="34"/>
      <c r="D61" s="34"/>
      <c r="E61" s="34"/>
      <c r="F61" s="34"/>
    </row>
    <row r="62" spans="1:6" x14ac:dyDescent="0.2">
      <c r="A62" s="4" t="s">
        <v>70</v>
      </c>
      <c r="B62" s="39" t="s">
        <v>295</v>
      </c>
      <c r="C62" s="32">
        <f>IFERROR(('Income Statement'!C62-'Income Statement'!B62)/'Income Statement'!B62,0)</f>
        <v>0</v>
      </c>
      <c r="D62" s="32">
        <f>IFERROR(('Income Statement'!D62-'Income Statement'!C62)/'Income Statement'!C62,0)</f>
        <v>0</v>
      </c>
      <c r="E62" s="32">
        <f>IFERROR(('Income Statement'!E62-'Income Statement'!D62)/'Income Statement'!D62,0)</f>
        <v>0</v>
      </c>
      <c r="F62" s="32">
        <f>IFERROR(('Income Statement'!F62-'Income Statement'!E62)/'Income Statement'!E62,0)</f>
        <v>0</v>
      </c>
    </row>
    <row r="63" spans="1:6" x14ac:dyDescent="0.2">
      <c r="A63" s="4"/>
      <c r="B63" s="41"/>
      <c r="C63" s="34"/>
      <c r="D63" s="34"/>
      <c r="E63" s="34"/>
      <c r="F63" s="34"/>
    </row>
    <row r="64" spans="1:6" x14ac:dyDescent="0.2">
      <c r="A64" s="9" t="s">
        <v>71</v>
      </c>
      <c r="B64" s="39" t="s">
        <v>295</v>
      </c>
      <c r="C64" s="35">
        <f>IFERROR(('Income Statement'!C64-'Income Statement'!B64)/'Income Statement'!B64,0)</f>
        <v>0.48217027810953761</v>
      </c>
      <c r="D64" s="35">
        <f>IFERROR(('Income Statement'!D64-'Income Statement'!C64)/'Income Statement'!C64,0)</f>
        <v>-1.6714631057902614</v>
      </c>
      <c r="E64" s="35">
        <f>IFERROR(('Income Statement'!E64-'Income Statement'!D64)/'Income Statement'!D64,0)</f>
        <v>-1.1333790502314418</v>
      </c>
      <c r="F64" s="35">
        <f>IFERROR(('Income Statement'!F64-'Income Statement'!E64)/'Income Statement'!E64,0)</f>
        <v>9.9755784061696655</v>
      </c>
    </row>
    <row r="65" spans="1:6" x14ac:dyDescent="0.2">
      <c r="A65" s="9" t="s">
        <v>72</v>
      </c>
      <c r="B65" s="39" t="s">
        <v>295</v>
      </c>
      <c r="C65" s="35">
        <f>IFERROR(('Income Statement'!C65-'Income Statement'!B65)/'Income Statement'!B65,0)</f>
        <v>0.48217027810953761</v>
      </c>
      <c r="D65" s="35">
        <f>IFERROR(('Income Statement'!D65-'Income Statement'!C65)/'Income Statement'!C65,0)</f>
        <v>-1.6714631057902614</v>
      </c>
      <c r="E65" s="35">
        <f>IFERROR(('Income Statement'!E65-'Income Statement'!D65)/'Income Statement'!D65,0)</f>
        <v>-1.1333790502314418</v>
      </c>
      <c r="F65" s="35">
        <f>IFERROR(('Income Statement'!F65-'Income Statement'!E65)/'Income Statement'!E65,0)</f>
        <v>9.9755784061696655</v>
      </c>
    </row>
    <row r="66" spans="1:6" collapsed="1" x14ac:dyDescent="0.2">
      <c r="A66" s="4"/>
      <c r="B66" s="4"/>
      <c r="C66" s="4"/>
      <c r="D66" s="4"/>
      <c r="E66" s="4"/>
      <c r="F66" s="4"/>
    </row>
    <row r="67" spans="1:6" hidden="1" outlineLevel="1" x14ac:dyDescent="0.2">
      <c r="A67" s="9" t="s">
        <v>73</v>
      </c>
      <c r="B67" s="4"/>
      <c r="C67" s="4"/>
      <c r="D67" s="4"/>
      <c r="E67" s="4"/>
      <c r="F67" s="4"/>
    </row>
    <row r="68" spans="1:6" hidden="1" outlineLevel="1" x14ac:dyDescent="0.2">
      <c r="A68" s="4" t="s">
        <v>74</v>
      </c>
      <c r="B68" s="16"/>
      <c r="C68" s="16">
        <v>7.81</v>
      </c>
      <c r="D68" s="16">
        <v>-5.34</v>
      </c>
      <c r="E68" s="16">
        <v>0.7</v>
      </c>
      <c r="F68" s="16">
        <v>7.65</v>
      </c>
    </row>
    <row r="69" spans="1:6" hidden="1" outlineLevel="1" x14ac:dyDescent="0.2">
      <c r="A69" s="4" t="s">
        <v>75</v>
      </c>
      <c r="B69" s="21"/>
      <c r="C69" s="21">
        <v>7.8120500000000002</v>
      </c>
      <c r="D69" s="21">
        <v>-5.34</v>
      </c>
      <c r="E69" s="21">
        <v>0.70407200000000003</v>
      </c>
      <c r="F69" s="21">
        <v>7.6514329999999999</v>
      </c>
    </row>
    <row r="70" spans="1:6" hidden="1" outlineLevel="1" x14ac:dyDescent="0.2">
      <c r="A70" s="4" t="s">
        <v>76</v>
      </c>
      <c r="B70" s="15"/>
      <c r="C70" s="15">
        <v>1112</v>
      </c>
      <c r="D70" s="15">
        <v>1093</v>
      </c>
      <c r="E70" s="15">
        <v>1105</v>
      </c>
      <c r="F70" s="15">
        <v>1116</v>
      </c>
    </row>
    <row r="71" spans="1:6" hidden="1" outlineLevel="1" x14ac:dyDescent="0.2">
      <c r="A71" s="4"/>
      <c r="B71" s="4"/>
      <c r="C71" s="4"/>
      <c r="D71" s="4"/>
      <c r="E71" s="4"/>
      <c r="F71" s="4"/>
    </row>
    <row r="72" spans="1:6" hidden="1" outlineLevel="1" x14ac:dyDescent="0.2">
      <c r="A72" s="4" t="s">
        <v>77</v>
      </c>
      <c r="B72" s="16"/>
      <c r="C72" s="16">
        <v>7.75</v>
      </c>
      <c r="D72" s="16">
        <v>-5.34</v>
      </c>
      <c r="E72" s="16">
        <v>0.7</v>
      </c>
      <c r="F72" s="16">
        <v>7.59</v>
      </c>
    </row>
    <row r="73" spans="1:6" hidden="1" outlineLevel="1" x14ac:dyDescent="0.2">
      <c r="A73" s="4" t="s">
        <v>78</v>
      </c>
      <c r="B73" s="21"/>
      <c r="C73" s="21">
        <v>7.75</v>
      </c>
      <c r="D73" s="21">
        <v>-5.34</v>
      </c>
      <c r="E73" s="21">
        <v>0.7</v>
      </c>
      <c r="F73" s="21">
        <v>7.59</v>
      </c>
    </row>
    <row r="74" spans="1:6" hidden="1" outlineLevel="1" x14ac:dyDescent="0.2">
      <c r="A74" s="4" t="s">
        <v>79</v>
      </c>
      <c r="B74" s="15"/>
      <c r="C74" s="15">
        <v>1122</v>
      </c>
      <c r="D74" s="15">
        <v>1093</v>
      </c>
      <c r="E74" s="15">
        <v>1118</v>
      </c>
      <c r="F74" s="15">
        <v>1125</v>
      </c>
    </row>
    <row r="75" spans="1:6" hidden="1" outlineLevel="1" x14ac:dyDescent="0.2">
      <c r="A75" s="4"/>
      <c r="B75" s="4"/>
      <c r="C75" s="4"/>
      <c r="D75" s="4"/>
      <c r="E75" s="4"/>
      <c r="F75" s="4"/>
    </row>
    <row r="76" spans="1:6" hidden="1" outlineLevel="1" x14ac:dyDescent="0.2">
      <c r="A76" s="4" t="s">
        <v>80</v>
      </c>
      <c r="B76" s="16"/>
      <c r="C76" s="16">
        <v>5.37</v>
      </c>
      <c r="D76" s="16">
        <v>-1.99</v>
      </c>
      <c r="E76" s="16">
        <v>0.71</v>
      </c>
      <c r="F76" s="16">
        <v>5.47</v>
      </c>
    </row>
    <row r="77" spans="1:6" hidden="1" outlineLevel="1" x14ac:dyDescent="0.2">
      <c r="A77" s="4" t="s">
        <v>81</v>
      </c>
      <c r="B77" s="21"/>
      <c r="C77" s="21">
        <v>5.3175129999999999</v>
      </c>
      <c r="D77" s="21">
        <v>-1.99</v>
      </c>
      <c r="E77" s="21">
        <v>0.70605899999999999</v>
      </c>
      <c r="F77" s="21">
        <v>5.4283330000000003</v>
      </c>
    </row>
    <row r="78" spans="1:6" hidden="1" outlineLevel="1" x14ac:dyDescent="0.2">
      <c r="A78" s="4"/>
      <c r="B78" s="4"/>
      <c r="C78" s="4"/>
      <c r="D78" s="4"/>
      <c r="E78" s="4"/>
      <c r="F78" s="4"/>
    </row>
    <row r="79" spans="1:6" hidden="1" outlineLevel="1" x14ac:dyDescent="0.2">
      <c r="A79" s="4" t="s">
        <v>82</v>
      </c>
      <c r="B79" s="16"/>
      <c r="C79" s="16">
        <v>0.32</v>
      </c>
      <c r="D79" s="16">
        <v>0.46</v>
      </c>
      <c r="E79" s="16">
        <v>0.46</v>
      </c>
      <c r="F79" s="16">
        <v>0.46</v>
      </c>
    </row>
    <row r="80" spans="1:6" hidden="1" outlineLevel="1" x14ac:dyDescent="0.2">
      <c r="A80" s="4" t="s">
        <v>83</v>
      </c>
      <c r="B80" s="14"/>
      <c r="C80" s="23">
        <v>5.3067000000000003E-2</v>
      </c>
      <c r="D80" s="23" t="s">
        <v>12</v>
      </c>
      <c r="E80" s="23">
        <v>0.65938300000000005</v>
      </c>
      <c r="F80" s="23">
        <v>6.1130999999999998E-2</v>
      </c>
    </row>
    <row r="81" spans="1:6" hidden="1" outlineLevel="1" x14ac:dyDescent="0.2">
      <c r="A81" s="4"/>
      <c r="B81" s="4"/>
      <c r="C81" s="4"/>
      <c r="D81" s="4"/>
      <c r="E81" s="4"/>
      <c r="F81" s="4"/>
    </row>
    <row r="82" spans="1:6" hidden="1" outlineLevel="1" x14ac:dyDescent="0.2">
      <c r="A82" s="4" t="s">
        <v>85</v>
      </c>
      <c r="B82" s="22"/>
      <c r="C82" s="22">
        <v>0.16667000000000001</v>
      </c>
      <c r="D82" s="22">
        <v>0.16667000000000001</v>
      </c>
      <c r="E82" s="22">
        <v>0.16667000000000001</v>
      </c>
      <c r="F82" s="22">
        <v>0.16667000000000001</v>
      </c>
    </row>
    <row r="83" spans="1:6" collapsed="1" x14ac:dyDescent="0.2">
      <c r="A83" s="4"/>
      <c r="B83" s="4"/>
      <c r="C83" s="4"/>
      <c r="D83" s="4"/>
      <c r="E83" s="4"/>
      <c r="F83" s="4"/>
    </row>
    <row r="84" spans="1:6" hidden="1" outlineLevel="1" x14ac:dyDescent="0.2">
      <c r="A84" s="9" t="s">
        <v>86</v>
      </c>
      <c r="B84" s="4"/>
      <c r="C84" s="4"/>
      <c r="D84" s="4"/>
      <c r="E84" s="4"/>
      <c r="F84" s="4"/>
    </row>
    <row r="85" spans="1:6" hidden="1" outlineLevel="1" x14ac:dyDescent="0.2">
      <c r="A85" s="4" t="s">
        <v>9</v>
      </c>
      <c r="B85" s="15"/>
      <c r="C85" s="15">
        <v>16740</v>
      </c>
      <c r="D85" s="15">
        <v>4096</v>
      </c>
      <c r="E85" s="15">
        <v>9003</v>
      </c>
      <c r="F85" s="15">
        <v>18090</v>
      </c>
    </row>
    <row r="86" spans="1:6" hidden="1" outlineLevel="1" x14ac:dyDescent="0.2">
      <c r="A86" s="4" t="s">
        <v>87</v>
      </c>
      <c r="B86" s="15"/>
      <c r="C86" s="15">
        <v>9709</v>
      </c>
      <c r="D86" s="15">
        <v>-3574</v>
      </c>
      <c r="E86" s="15">
        <v>1305</v>
      </c>
      <c r="F86" s="15">
        <v>9809</v>
      </c>
    </row>
    <row r="87" spans="1:6" hidden="1" outlineLevel="1" x14ac:dyDescent="0.2">
      <c r="A87" s="4" t="s">
        <v>10</v>
      </c>
      <c r="B87" s="15"/>
      <c r="C87" s="15">
        <v>9709</v>
      </c>
      <c r="D87" s="15">
        <v>-3574</v>
      </c>
      <c r="E87" s="15">
        <v>1305</v>
      </c>
      <c r="F87" s="15">
        <v>9809</v>
      </c>
    </row>
    <row r="88" spans="1:6" hidden="1" outlineLevel="1" x14ac:dyDescent="0.2">
      <c r="A88" s="4" t="s">
        <v>88</v>
      </c>
      <c r="B88" s="15"/>
      <c r="C88" s="15">
        <v>16865</v>
      </c>
      <c r="D88" s="15">
        <v>4233</v>
      </c>
      <c r="E88" s="15">
        <v>9143</v>
      </c>
      <c r="F88" s="15">
        <v>18243</v>
      </c>
    </row>
    <row r="89" spans="1:6" hidden="1" outlineLevel="1" x14ac:dyDescent="0.2">
      <c r="A89" s="4" t="s">
        <v>89</v>
      </c>
      <c r="B89" s="23"/>
      <c r="C89" s="23">
        <v>9.2741000000000004E-2</v>
      </c>
      <c r="D89" s="23" t="s">
        <v>12</v>
      </c>
      <c r="E89" s="23">
        <v>0.36696499999999999</v>
      </c>
      <c r="F89" s="23">
        <v>0.11631900000000001</v>
      </c>
    </row>
    <row r="90" spans="1:6" hidden="1" outlineLevel="1" x14ac:dyDescent="0.2">
      <c r="A90" s="4" t="s">
        <v>90</v>
      </c>
      <c r="B90" s="15"/>
      <c r="C90" s="15">
        <v>66</v>
      </c>
      <c r="D90" s="15">
        <v>6</v>
      </c>
      <c r="E90" s="15">
        <v>83</v>
      </c>
      <c r="F90" s="15">
        <v>290</v>
      </c>
    </row>
    <row r="91" spans="1:6" hidden="1" outlineLevel="1" x14ac:dyDescent="0.2">
      <c r="A91" s="4" t="s">
        <v>91</v>
      </c>
      <c r="B91" s="15"/>
      <c r="C91" s="15">
        <v>528</v>
      </c>
      <c r="D91" s="15">
        <v>178</v>
      </c>
      <c r="E91" s="15">
        <v>333</v>
      </c>
      <c r="F91" s="15">
        <v>670</v>
      </c>
    </row>
    <row r="92" spans="1:6" hidden="1" outlineLevel="1" x14ac:dyDescent="0.2">
      <c r="A92" s="4" t="s">
        <v>92</v>
      </c>
      <c r="B92" s="15"/>
      <c r="C92" s="15">
        <v>594</v>
      </c>
      <c r="D92" s="15">
        <v>184</v>
      </c>
      <c r="E92" s="15">
        <v>416</v>
      </c>
      <c r="F92" s="15">
        <v>960</v>
      </c>
    </row>
    <row r="93" spans="1:6" hidden="1" outlineLevel="1" x14ac:dyDescent="0.2">
      <c r="A93" s="4" t="s">
        <v>93</v>
      </c>
      <c r="B93" s="15"/>
      <c r="C93" s="15">
        <v>391</v>
      </c>
      <c r="D93" s="15">
        <v>84</v>
      </c>
      <c r="E93" s="15">
        <v>-18</v>
      </c>
      <c r="F93" s="15">
        <v>118</v>
      </c>
    </row>
    <row r="94" spans="1:6" hidden="1" outlineLevel="1" x14ac:dyDescent="0.2">
      <c r="A94" s="4" t="s">
        <v>94</v>
      </c>
      <c r="B94" s="15"/>
      <c r="C94" s="15">
        <v>-97</v>
      </c>
      <c r="D94" s="15">
        <v>-91</v>
      </c>
      <c r="E94" s="15">
        <v>53</v>
      </c>
      <c r="F94" s="15">
        <v>46</v>
      </c>
    </row>
    <row r="95" spans="1:6" hidden="1" outlineLevel="1" x14ac:dyDescent="0.2">
      <c r="A95" s="4" t="s">
        <v>95</v>
      </c>
      <c r="B95" s="15"/>
      <c r="C95" s="15">
        <v>294</v>
      </c>
      <c r="D95" s="15">
        <v>-7</v>
      </c>
      <c r="E95" s="15">
        <v>35</v>
      </c>
      <c r="F95" s="15">
        <v>164</v>
      </c>
    </row>
    <row r="96" spans="1:6" hidden="1" outlineLevel="1" x14ac:dyDescent="0.2">
      <c r="A96" s="4"/>
      <c r="B96" s="4"/>
      <c r="C96" s="4"/>
      <c r="D96" s="4"/>
      <c r="E96" s="4"/>
      <c r="F96" s="4"/>
    </row>
    <row r="97" spans="1:6" hidden="1" outlineLevel="1" x14ac:dyDescent="0.2">
      <c r="A97" s="4" t="s">
        <v>96</v>
      </c>
      <c r="B97" s="15"/>
      <c r="C97" s="15">
        <v>5966.25</v>
      </c>
      <c r="D97" s="15">
        <v>-2173.8000000000002</v>
      </c>
      <c r="E97" s="15">
        <v>789.375</v>
      </c>
      <c r="F97" s="15">
        <v>6106.875</v>
      </c>
    </row>
    <row r="98" spans="1:6" hidden="1" outlineLevel="1" x14ac:dyDescent="0.2">
      <c r="A98" s="4" t="s">
        <v>97</v>
      </c>
      <c r="B98" s="15"/>
      <c r="C98" s="15">
        <v>77</v>
      </c>
      <c r="D98" s="15">
        <v>208</v>
      </c>
      <c r="E98" s="15">
        <v>225</v>
      </c>
      <c r="F98" s="15">
        <v>321</v>
      </c>
    </row>
    <row r="99" spans="1:6" hidden="1" outlineLevel="1" x14ac:dyDescent="0.2">
      <c r="A99" s="4" t="s">
        <v>98</v>
      </c>
      <c r="B99" s="15"/>
      <c r="C99" s="15">
        <v>101</v>
      </c>
      <c r="D99" s="15">
        <v>232</v>
      </c>
      <c r="E99" s="15">
        <v>295</v>
      </c>
      <c r="F99" s="15">
        <v>448</v>
      </c>
    </row>
    <row r="100" spans="1:6" hidden="1" outlineLevel="1" x14ac:dyDescent="0.2">
      <c r="A100" s="4" t="s">
        <v>99</v>
      </c>
      <c r="B100" s="24"/>
      <c r="C100" s="24">
        <v>45569</v>
      </c>
      <c r="D100" s="24">
        <v>45933</v>
      </c>
      <c r="E100" s="24">
        <v>45933</v>
      </c>
      <c r="F100" s="24">
        <v>45933</v>
      </c>
    </row>
    <row r="101" spans="1:6" hidden="1" outlineLevel="1" x14ac:dyDescent="0.2">
      <c r="A101" s="4" t="s">
        <v>100</v>
      </c>
      <c r="B101" s="14"/>
      <c r="C101" s="14" t="s">
        <v>101</v>
      </c>
      <c r="D101" s="14" t="s">
        <v>102</v>
      </c>
      <c r="E101" s="14" t="s">
        <v>102</v>
      </c>
      <c r="F101" s="14" t="s">
        <v>103</v>
      </c>
    </row>
    <row r="102" spans="1:6" hidden="1" outlineLevel="1" x14ac:dyDescent="0.2">
      <c r="A102" s="4" t="s">
        <v>104</v>
      </c>
      <c r="B102" s="14"/>
      <c r="C102" s="14" t="s">
        <v>105</v>
      </c>
      <c r="D102" s="14" t="s">
        <v>105</v>
      </c>
      <c r="E102" s="14" t="s">
        <v>105</v>
      </c>
      <c r="F102" s="14" t="s">
        <v>105</v>
      </c>
    </row>
    <row r="103" spans="1:6" hidden="1" outlineLevel="1" x14ac:dyDescent="0.2">
      <c r="A103" s="4"/>
      <c r="B103" s="4"/>
      <c r="C103" s="4"/>
      <c r="D103" s="4"/>
      <c r="E103" s="4"/>
      <c r="F103" s="4"/>
    </row>
    <row r="104" spans="1:6" hidden="1" outlineLevel="1" x14ac:dyDescent="0.2">
      <c r="A104" s="9" t="s">
        <v>106</v>
      </c>
      <c r="B104" s="4"/>
      <c r="C104" s="4"/>
      <c r="D104" s="4"/>
      <c r="E104" s="4"/>
      <c r="F104" s="4"/>
    </row>
    <row r="105" spans="1:6" hidden="1" outlineLevel="1" x14ac:dyDescent="0.2">
      <c r="A105" s="4" t="s">
        <v>107</v>
      </c>
      <c r="B105" s="15"/>
      <c r="C105" s="15">
        <v>3116</v>
      </c>
      <c r="D105" s="15">
        <v>3114</v>
      </c>
      <c r="E105" s="15">
        <v>3430</v>
      </c>
      <c r="F105" s="15">
        <v>3798</v>
      </c>
    </row>
    <row r="106" spans="1:6" hidden="1" outlineLevel="1" x14ac:dyDescent="0.2">
      <c r="A106" s="4" t="s">
        <v>108</v>
      </c>
      <c r="B106" s="15"/>
      <c r="C106" s="15">
        <v>125</v>
      </c>
      <c r="D106" s="15">
        <v>137</v>
      </c>
      <c r="E106" s="15">
        <v>140</v>
      </c>
      <c r="F106" s="15">
        <v>153</v>
      </c>
    </row>
    <row r="107" spans="1:6" hidden="1" outlineLevel="1" x14ac:dyDescent="0.2">
      <c r="A107" s="4" t="s">
        <v>109</v>
      </c>
      <c r="B107" s="15"/>
      <c r="C107" s="15">
        <v>35.677999999999997</v>
      </c>
      <c r="D107" s="15">
        <v>60.552903999999998</v>
      </c>
      <c r="E107" s="15">
        <v>62.787199999999999</v>
      </c>
      <c r="F107" s="15">
        <v>66.377520000000004</v>
      </c>
    </row>
    <row r="108" spans="1:6" hidden="1" outlineLevel="1" x14ac:dyDescent="0.2">
      <c r="A108" s="4" t="s">
        <v>110</v>
      </c>
      <c r="B108" s="15"/>
      <c r="C108" s="15">
        <v>89.322000000000003</v>
      </c>
      <c r="D108" s="15">
        <v>76.447096000000002</v>
      </c>
      <c r="E108" s="15">
        <v>77.212800000000001</v>
      </c>
      <c r="F108" s="15">
        <v>86.622479999999996</v>
      </c>
    </row>
    <row r="109" spans="1:6" hidden="1" outlineLevel="1" x14ac:dyDescent="0.2">
      <c r="A109" s="4"/>
      <c r="B109" s="4"/>
      <c r="C109" s="4"/>
      <c r="D109" s="4"/>
      <c r="E109" s="4"/>
      <c r="F109" s="4"/>
    </row>
    <row r="110" spans="1:6" hidden="1" outlineLevel="1" x14ac:dyDescent="0.2">
      <c r="A110" s="4" t="s">
        <v>111</v>
      </c>
      <c r="B110" s="15"/>
      <c r="C110" s="15">
        <v>193</v>
      </c>
      <c r="D110" s="15">
        <v>201</v>
      </c>
      <c r="E110" s="15">
        <v>312</v>
      </c>
      <c r="F110" s="15">
        <v>409</v>
      </c>
    </row>
    <row r="111" spans="1:6" hidden="1" outlineLevel="1" x14ac:dyDescent="0.2">
      <c r="A111" s="4" t="s">
        <v>112</v>
      </c>
      <c r="B111" s="15"/>
      <c r="C111" s="15">
        <v>175</v>
      </c>
      <c r="D111" s="15">
        <v>226</v>
      </c>
      <c r="E111" s="15">
        <v>296</v>
      </c>
      <c r="F111" s="15">
        <v>347</v>
      </c>
    </row>
    <row r="112" spans="1:6" hidden="1" outlineLevel="1" x14ac:dyDescent="0.2">
      <c r="A112" s="4" t="s">
        <v>113</v>
      </c>
      <c r="B112" s="15"/>
      <c r="C112" s="15">
        <v>133</v>
      </c>
      <c r="D112" s="15">
        <v>137</v>
      </c>
      <c r="E112" s="15">
        <v>213</v>
      </c>
      <c r="F112" s="15">
        <v>219</v>
      </c>
    </row>
    <row r="113" spans="1:6" hidden="1" outlineLevel="1" x14ac:dyDescent="0.2">
      <c r="A113" s="4" t="s">
        <v>114</v>
      </c>
      <c r="B113" s="15"/>
      <c r="C113" s="15">
        <v>13</v>
      </c>
      <c r="D113" s="15">
        <v>32</v>
      </c>
      <c r="E113" s="15">
        <v>12</v>
      </c>
      <c r="F113" s="15" t="s">
        <v>8</v>
      </c>
    </row>
    <row r="114" spans="1:6" hidden="1" outlineLevel="1" x14ac:dyDescent="0.2">
      <c r="A114" s="9" t="s">
        <v>115</v>
      </c>
      <c r="B114" s="13"/>
      <c r="C114" s="13">
        <v>514</v>
      </c>
      <c r="D114" s="13">
        <v>596</v>
      </c>
      <c r="E114" s="13">
        <v>833</v>
      </c>
      <c r="F114" s="13">
        <v>975</v>
      </c>
    </row>
    <row r="115" spans="1:6" hidden="1" outlineLevel="1" x14ac:dyDescent="0.2">
      <c r="A115" s="4"/>
      <c r="B115" s="4"/>
      <c r="C115" s="4"/>
      <c r="D115" s="4"/>
      <c r="E115" s="4"/>
      <c r="F115" s="4"/>
    </row>
    <row r="116" spans="1:6" hidden="1" outlineLevel="1" x14ac:dyDescent="0.2">
      <c r="A116" s="10"/>
      <c r="B116" s="10"/>
      <c r="C116" s="10"/>
      <c r="D116" s="10"/>
      <c r="E116" s="10"/>
      <c r="F116" s="10"/>
    </row>
    <row r="117" spans="1:6" hidden="1" outlineLevel="1" x14ac:dyDescent="0.2">
      <c r="A117" t="s">
        <v>116</v>
      </c>
    </row>
    <row r="118" spans="1:6" x14ac:dyDescent="0.2">
      <c r="A118" s="17" t="s">
        <v>14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3134-E9B6-2948-A06F-8FE77C09FA50}">
  <sheetPr>
    <outlinePr summaryBelow="0" summaryRight="0"/>
    <pageSetUpPr autoPageBreaks="0"/>
  </sheetPr>
  <dimension ref="A5:IT95"/>
  <sheetViews>
    <sheetView workbookViewId="0"/>
  </sheetViews>
  <sheetFormatPr defaultColWidth="11.5546875" defaultRowHeight="10.199999999999999" outlineLevelRow="1" x14ac:dyDescent="0.2"/>
  <cols>
    <col min="1" max="1" width="45.77734375" customWidth="1"/>
    <col min="2" max="6" width="14.77734375" customWidth="1"/>
    <col min="7" max="256" width="8.77734375" customWidth="1"/>
  </cols>
  <sheetData>
    <row r="5" spans="1:254" ht="16.2" x14ac:dyDescent="0.25">
      <c r="A5" s="1" t="s">
        <v>117</v>
      </c>
    </row>
    <row r="7" spans="1:254" x14ac:dyDescent="0.2">
      <c r="A7" s="2" t="s">
        <v>16</v>
      </c>
      <c r="B7" s="3" t="s">
        <v>17</v>
      </c>
      <c r="C7" t="s">
        <v>18</v>
      </c>
      <c r="D7" s="4" t="s">
        <v>0</v>
      </c>
      <c r="E7" s="3" t="s">
        <v>19</v>
      </c>
      <c r="F7" t="s">
        <v>20</v>
      </c>
    </row>
    <row r="8" spans="1:254" x14ac:dyDescent="0.2">
      <c r="A8" s="4"/>
      <c r="B8" s="3" t="s">
        <v>21</v>
      </c>
      <c r="C8" t="s">
        <v>22</v>
      </c>
      <c r="D8" s="4" t="s">
        <v>0</v>
      </c>
      <c r="E8" s="3" t="s">
        <v>23</v>
      </c>
      <c r="F8" t="s">
        <v>2</v>
      </c>
    </row>
    <row r="9" spans="1:254" x14ac:dyDescent="0.2">
      <c r="A9" s="4"/>
      <c r="B9" s="3" t="s">
        <v>24</v>
      </c>
      <c r="C9" t="s">
        <v>25</v>
      </c>
      <c r="D9" s="4" t="s">
        <v>0</v>
      </c>
      <c r="E9" s="3" t="s">
        <v>26</v>
      </c>
      <c r="F9" t="s">
        <v>1</v>
      </c>
    </row>
    <row r="10" spans="1:254" x14ac:dyDescent="0.2">
      <c r="A10" s="4"/>
      <c r="B10" s="3" t="s">
        <v>27</v>
      </c>
      <c r="C10" t="s">
        <v>3</v>
      </c>
      <c r="D10" s="4" t="s">
        <v>0</v>
      </c>
      <c r="E10" s="3" t="s">
        <v>28</v>
      </c>
      <c r="F10" s="5" t="s">
        <v>4</v>
      </c>
    </row>
    <row r="11" spans="1:254" x14ac:dyDescent="0.2">
      <c r="A11" s="4"/>
      <c r="B11" s="3" t="s">
        <v>29</v>
      </c>
      <c r="C11" t="s">
        <v>30</v>
      </c>
      <c r="D11" s="4" t="s">
        <v>0</v>
      </c>
      <c r="E11" s="18"/>
      <c r="F11" s="18"/>
    </row>
    <row r="14" spans="1:254" x14ac:dyDescent="0.2">
      <c r="A14" s="6" t="s">
        <v>128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20.399999999999999" x14ac:dyDescent="0.2">
      <c r="A15" s="7" t="s">
        <v>129</v>
      </c>
      <c r="B15" s="25">
        <v>44441</v>
      </c>
      <c r="C15" s="25">
        <v>44805</v>
      </c>
      <c r="D15" s="25">
        <v>45169</v>
      </c>
      <c r="E15" s="25">
        <v>45533</v>
      </c>
      <c r="F15" s="25">
        <v>45897</v>
      </c>
    </row>
    <row r="16" spans="1:254" x14ac:dyDescent="0.2">
      <c r="A16" s="8" t="s">
        <v>6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</row>
    <row r="17" spans="1:6" x14ac:dyDescent="0.2">
      <c r="A17" s="9" t="s">
        <v>130</v>
      </c>
      <c r="B17" s="4"/>
      <c r="C17" s="4"/>
      <c r="D17" s="4"/>
      <c r="E17" s="4"/>
      <c r="F17" s="4"/>
    </row>
    <row r="18" spans="1:6" x14ac:dyDescent="0.2">
      <c r="A18" s="4" t="s">
        <v>131</v>
      </c>
      <c r="B18" s="39" t="s">
        <v>295</v>
      </c>
      <c r="C18" s="32">
        <f>IFERROR(('Balance Sheet'!C18-'Balance Sheet'!B18)/'Balance Sheet'!B18,0)</f>
        <v>6.427927347674868E-2</v>
      </c>
      <c r="D18" s="32">
        <f>IFERROR(('Balance Sheet'!D18-'Balance Sheet'!C18)/'Balance Sheet'!C18,0)</f>
        <v>3.8126361655773419E-2</v>
      </c>
      <c r="E18" s="32">
        <f>IFERROR(('Balance Sheet'!E18-'Balance Sheet'!D18)/'Balance Sheet'!D18,0)</f>
        <v>-0.17908359566281917</v>
      </c>
      <c r="F18" s="32">
        <f>IFERROR(('Balance Sheet'!F18-'Balance Sheet'!E18)/'Balance Sheet'!E18,0)</f>
        <v>0.36940775458031527</v>
      </c>
    </row>
    <row r="19" spans="1:6" x14ac:dyDescent="0.2">
      <c r="A19" s="4" t="s">
        <v>132</v>
      </c>
      <c r="B19" s="39" t="s">
        <v>295</v>
      </c>
      <c r="C19" s="32">
        <f>IFERROR(('Balance Sheet'!C19-'Balance Sheet'!B19)/'Balance Sheet'!B19,0)</f>
        <v>0.22873563218390805</v>
      </c>
      <c r="D19" s="32">
        <f>IFERROR(('Balance Sheet'!D19-'Balance Sheet'!C19)/'Balance Sheet'!C19,0)</f>
        <v>-4.8643592142188961E-2</v>
      </c>
      <c r="E19" s="32">
        <f>IFERROR(('Balance Sheet'!E19-'Balance Sheet'!D19)/'Balance Sheet'!D19,0)</f>
        <v>4.71976401179941E-2</v>
      </c>
      <c r="F19" s="32">
        <f>IFERROR(('Balance Sheet'!F19-'Balance Sheet'!E19)/'Balance Sheet'!E19,0)</f>
        <v>-0.37558685446009388</v>
      </c>
    </row>
    <row r="20" spans="1:6" x14ac:dyDescent="0.2">
      <c r="A20" s="9" t="s">
        <v>133</v>
      </c>
      <c r="B20" s="39" t="s">
        <v>295</v>
      </c>
      <c r="C20" s="33">
        <f>IFERROR(('Balance Sheet'!C20-'Balance Sheet'!B20)/'Balance Sheet'!B20,0)</f>
        <v>8.0852542569211164E-2</v>
      </c>
      <c r="D20" s="33">
        <f>IFERROR(('Balance Sheet'!D20-'Balance Sheet'!C20)/'Balance Sheet'!C20,0)</f>
        <v>2.8185617833029687E-2</v>
      </c>
      <c r="E20" s="33">
        <f>IFERROR(('Balance Sheet'!E20-'Balance Sheet'!D20)/'Balance Sheet'!D20,0)</f>
        <v>-0.15509693558474047</v>
      </c>
      <c r="F20" s="33">
        <f>IFERROR(('Balance Sheet'!F20-'Balance Sheet'!E20)/'Balance Sheet'!E20,0)</f>
        <v>0.27152726375524305</v>
      </c>
    </row>
    <row r="21" spans="1:6" x14ac:dyDescent="0.2">
      <c r="A21" s="4"/>
      <c r="B21" s="41"/>
      <c r="C21" s="34"/>
      <c r="D21" s="34"/>
      <c r="E21" s="34"/>
      <c r="F21" s="34"/>
    </row>
    <row r="22" spans="1:6" x14ac:dyDescent="0.2">
      <c r="A22" s="4" t="s">
        <v>134</v>
      </c>
      <c r="B22" s="39" t="s">
        <v>295</v>
      </c>
      <c r="C22" s="32">
        <f>IFERROR(('Balance Sheet'!C22-'Balance Sheet'!B22)/'Balance Sheet'!B22,0)</f>
        <v>-3.1504065040650404E-2</v>
      </c>
      <c r="D22" s="32">
        <f>IFERROR(('Balance Sheet'!D22-'Balance Sheet'!C22)/'Balance Sheet'!C22,0)</f>
        <v>-0.57019937040923396</v>
      </c>
      <c r="E22" s="32">
        <f>IFERROR(('Balance Sheet'!E22-'Balance Sheet'!D22)/'Balance Sheet'!D22,0)</f>
        <v>1.64599609375</v>
      </c>
      <c r="F22" s="32">
        <f>IFERROR(('Balance Sheet'!F22-'Balance Sheet'!E22)/'Balance Sheet'!E22,0)</f>
        <v>0.32183059605093189</v>
      </c>
    </row>
    <row r="23" spans="1:6" x14ac:dyDescent="0.2">
      <c r="A23" s="4" t="s">
        <v>135</v>
      </c>
      <c r="B23" s="39" t="s">
        <v>295</v>
      </c>
      <c r="C23" s="32">
        <f>IFERROR(('Balance Sheet'!C23-'Balance Sheet'!B23)/'Balance Sheet'!B23,0)</f>
        <v>-6.6496163682864456E-2</v>
      </c>
      <c r="D23" s="32">
        <f>IFERROR(('Balance Sheet'!D23-'Balance Sheet'!C23)/'Balance Sheet'!C23,0)</f>
        <v>8.2191780821917804E-2</v>
      </c>
      <c r="E23" s="32">
        <f>IFERROR(('Balance Sheet'!E23-'Balance Sheet'!D23)/'Balance Sheet'!D23,0)</f>
        <v>2.0278481012658229</v>
      </c>
      <c r="F23" s="32">
        <f>IFERROR(('Balance Sheet'!F23-'Balance Sheet'!E23)/'Balance Sheet'!E23,0)</f>
        <v>0.75752508361204018</v>
      </c>
    </row>
    <row r="24" spans="1:6" x14ac:dyDescent="0.2">
      <c r="A24" s="9" t="s">
        <v>136</v>
      </c>
      <c r="B24" s="39" t="s">
        <v>295</v>
      </c>
      <c r="C24" s="33">
        <f>IFERROR(('Balance Sheet'!C24-'Balance Sheet'!B24)/'Balance Sheet'!B24,0)</f>
        <v>-3.4080210883072865E-2</v>
      </c>
      <c r="D24" s="33">
        <f>IFERROR(('Balance Sheet'!D24-'Balance Sheet'!C24)/'Balance Sheet'!C24,0)</f>
        <v>-0.52378167641325535</v>
      </c>
      <c r="E24" s="33">
        <f>IFERROR(('Balance Sheet'!E24-'Balance Sheet'!D24)/'Balance Sheet'!D24,0)</f>
        <v>1.7077363896848137</v>
      </c>
      <c r="F24" s="33">
        <f>IFERROR(('Balance Sheet'!F24-'Balance Sheet'!E24)/'Balance Sheet'!E24,0)</f>
        <v>0.40060468631897206</v>
      </c>
    </row>
    <row r="25" spans="1:6" x14ac:dyDescent="0.2">
      <c r="A25" s="4"/>
      <c r="B25" s="41"/>
      <c r="C25" s="34"/>
      <c r="D25" s="34"/>
      <c r="E25" s="34"/>
      <c r="F25" s="34"/>
    </row>
    <row r="26" spans="1:6" x14ac:dyDescent="0.2">
      <c r="A26" s="4" t="s">
        <v>137</v>
      </c>
      <c r="B26" s="39" t="s">
        <v>295</v>
      </c>
      <c r="C26" s="32">
        <f>IFERROR(('Balance Sheet'!C26-'Balance Sheet'!B26)/'Balance Sheet'!B26,0)</f>
        <v>0.48495654111878761</v>
      </c>
      <c r="D26" s="32">
        <f>IFERROR(('Balance Sheet'!D26-'Balance Sheet'!C26)/'Balance Sheet'!C26,0)</f>
        <v>0.25874230826954825</v>
      </c>
      <c r="E26" s="32">
        <f>IFERROR(('Balance Sheet'!E26-'Balance Sheet'!D26)/'Balance Sheet'!D26,0)</f>
        <v>5.8185286753308689E-2</v>
      </c>
      <c r="F26" s="32">
        <f>IFERROR(('Balance Sheet'!F26-'Balance Sheet'!E26)/'Balance Sheet'!E26,0)</f>
        <v>-5.8591549295774648E-2</v>
      </c>
    </row>
    <row r="27" spans="1:6" x14ac:dyDescent="0.2">
      <c r="A27" s="4" t="s">
        <v>138</v>
      </c>
      <c r="B27" s="39" t="s">
        <v>295</v>
      </c>
      <c r="C27" s="32">
        <f>IFERROR(('Balance Sheet'!C27-'Balance Sheet'!B27)/'Balance Sheet'!B27,0)</f>
        <v>0</v>
      </c>
      <c r="D27" s="32">
        <f>IFERROR(('Balance Sheet'!D27-'Balance Sheet'!C27)/'Balance Sheet'!C27,0)</f>
        <v>0</v>
      </c>
      <c r="E27" s="32">
        <f>IFERROR(('Balance Sheet'!E27-'Balance Sheet'!D27)/'Balance Sheet'!D27,0)</f>
        <v>0</v>
      </c>
      <c r="F27" s="32">
        <f>IFERROR(('Balance Sheet'!F27-'Balance Sheet'!E27)/'Balance Sheet'!E27,0)</f>
        <v>-0.63636363636363635</v>
      </c>
    </row>
    <row r="28" spans="1:6" x14ac:dyDescent="0.2">
      <c r="A28" s="4" t="s">
        <v>139</v>
      </c>
      <c r="B28" s="39" t="s">
        <v>295</v>
      </c>
      <c r="C28" s="32">
        <f>IFERROR(('Balance Sheet'!C28-'Balance Sheet'!B28)/'Balance Sheet'!B28,0)</f>
        <v>-0.55487804878048785</v>
      </c>
      <c r="D28" s="32">
        <f>IFERROR(('Balance Sheet'!D28-'Balance Sheet'!C28)/'Balance Sheet'!C28,0)</f>
        <v>0.24809741248097411</v>
      </c>
      <c r="E28" s="32">
        <f>IFERROR(('Balance Sheet'!E28-'Balance Sheet'!D28)/'Balance Sheet'!D28,0)</f>
        <v>-6.7073170731707321E-2</v>
      </c>
      <c r="F28" s="32">
        <f>IFERROR(('Balance Sheet'!F28-'Balance Sheet'!E28)/'Balance Sheet'!E28,0)</f>
        <v>0.18954248366013071</v>
      </c>
    </row>
    <row r="29" spans="1:6" x14ac:dyDescent="0.2">
      <c r="A29" s="9" t="s">
        <v>140</v>
      </c>
      <c r="B29" s="39" t="s">
        <v>295</v>
      </c>
      <c r="C29" s="33">
        <f>IFERROR(('Balance Sheet'!C29-'Balance Sheet'!B29)/'Balance Sheet'!B29,0)</f>
        <v>9.413774049329382E-2</v>
      </c>
      <c r="D29" s="33">
        <f>IFERROR(('Balance Sheet'!D29-'Balance Sheet'!C29)/'Balance Sheet'!C29,0)</f>
        <v>-2.4654515403333181E-2</v>
      </c>
      <c r="E29" s="33">
        <f>IFERROR(('Balance Sheet'!E29-'Balance Sheet'!D29)/'Balance Sheet'!D29,0)</f>
        <v>0.1472415740915082</v>
      </c>
      <c r="F29" s="33">
        <f>IFERROR(('Balance Sheet'!F29-'Balance Sheet'!E29)/'Balance Sheet'!E29,0)</f>
        <v>0.18336615788609881</v>
      </c>
    </row>
    <row r="30" spans="1:6" x14ac:dyDescent="0.2">
      <c r="A30" s="4"/>
      <c r="B30" s="41"/>
      <c r="C30" s="34"/>
      <c r="D30" s="34"/>
      <c r="E30" s="34"/>
      <c r="F30" s="34"/>
    </row>
    <row r="31" spans="1:6" x14ac:dyDescent="0.2">
      <c r="A31" s="4" t="s">
        <v>141</v>
      </c>
      <c r="B31" s="39" t="s">
        <v>295</v>
      </c>
      <c r="C31" s="32">
        <f>IFERROR(('Balance Sheet'!C31-'Balance Sheet'!B31)/'Balance Sheet'!B31,0)</f>
        <v>0.17133960835844772</v>
      </c>
      <c r="D31" s="32">
        <f>IFERROR(('Balance Sheet'!D31-'Balance Sheet'!C31)/'Balance Sheet'!C31,0)</f>
        <v>7.6113597288102519E-2</v>
      </c>
      <c r="E31" s="32">
        <f>IFERROR(('Balance Sheet'!E31-'Balance Sheet'!D31)/'Balance Sheet'!D31,0)</f>
        <v>9.5647641386499865E-2</v>
      </c>
      <c r="F31" s="32">
        <f>IFERROR(('Balance Sheet'!F31-'Balance Sheet'!E31)/'Balance Sheet'!E31,0)</f>
        <v>0.14210069085343152</v>
      </c>
    </row>
    <row r="32" spans="1:6" x14ac:dyDescent="0.2">
      <c r="A32" s="4" t="s">
        <v>142</v>
      </c>
      <c r="B32" s="39" t="s">
        <v>295</v>
      </c>
      <c r="C32" s="32">
        <f>IFERROR(('Balance Sheet'!C32-'Balance Sheet'!B32)/'Balance Sheet'!B32,0)</f>
        <v>0.1802256613975558</v>
      </c>
      <c r="D32" s="32">
        <f>IFERROR(('Balance Sheet'!D32-'Balance Sheet'!C32)/'Balance Sheet'!C32,0)</f>
        <v>0.1606984245710813</v>
      </c>
      <c r="E32" s="32">
        <f>IFERROR(('Balance Sheet'!E32-'Balance Sheet'!D32)/'Balance Sheet'!D32,0)</f>
        <v>0.13373743883037639</v>
      </c>
      <c r="F32" s="32">
        <f>IFERROR(('Balance Sheet'!F32-'Balance Sheet'!E32)/'Balance Sheet'!E32,0)</f>
        <v>0.12092791928665317</v>
      </c>
    </row>
    <row r="33" spans="1:6" x14ac:dyDescent="0.2">
      <c r="A33" s="9" t="s">
        <v>143</v>
      </c>
      <c r="B33" s="39" t="s">
        <v>295</v>
      </c>
      <c r="C33" s="33">
        <f>IFERROR(('Balance Sheet'!C33-'Balance Sheet'!B33)/'Balance Sheet'!B33,0)</f>
        <v>0.16179954981637246</v>
      </c>
      <c r="D33" s="33">
        <f>IFERROR(('Balance Sheet'!D33-'Balance Sheet'!C33)/'Balance Sheet'!C33,0)</f>
        <v>-1.6136844520355877E-2</v>
      </c>
      <c r="E33" s="33">
        <f>IFERROR(('Balance Sheet'!E33-'Balance Sheet'!D33)/'Balance Sheet'!D33,0)</f>
        <v>4.6639373995957918E-2</v>
      </c>
      <c r="F33" s="33">
        <f>IFERROR(('Balance Sheet'!F33-'Balance Sheet'!E33)/'Balance Sheet'!E33,0)</f>
        <v>0.17160964499678169</v>
      </c>
    </row>
    <row r="34" spans="1:6" x14ac:dyDescent="0.2">
      <c r="A34" s="4"/>
      <c r="B34" s="41"/>
      <c r="C34" s="34"/>
      <c r="D34" s="34"/>
      <c r="E34" s="34"/>
      <c r="F34" s="34"/>
    </row>
    <row r="35" spans="1:6" x14ac:dyDescent="0.2">
      <c r="A35" s="4" t="s">
        <v>144</v>
      </c>
      <c r="B35" s="39" t="s">
        <v>295</v>
      </c>
      <c r="C35" s="32">
        <f>IFERROR(('Balance Sheet'!C35-'Balance Sheet'!B35)/'Balance Sheet'!B35,0)</f>
        <v>5.8923512747875356E-2</v>
      </c>
      <c r="D35" s="32">
        <f>IFERROR(('Balance Sheet'!D35-'Balance Sheet'!C35)/'Balance Sheet'!C35,0)</f>
        <v>-0.4317817014446228</v>
      </c>
      <c r="E35" s="32">
        <f>IFERROR(('Balance Sheet'!E35-'Balance Sheet'!D35)/'Balance Sheet'!D35,0)</f>
        <v>0.16384180790960451</v>
      </c>
      <c r="F35" s="32">
        <f>IFERROR(('Balance Sheet'!F35-'Balance Sheet'!E35)/'Balance Sheet'!E35,0)</f>
        <v>0.47491909385113268</v>
      </c>
    </row>
    <row r="36" spans="1:6" x14ac:dyDescent="0.2">
      <c r="A36" s="4" t="s">
        <v>145</v>
      </c>
      <c r="B36" s="39" t="s">
        <v>295</v>
      </c>
      <c r="C36" s="32">
        <f>IFERROR(('Balance Sheet'!C36-'Balance Sheet'!B36)/'Balance Sheet'!B36,0)</f>
        <v>0</v>
      </c>
      <c r="D36" s="32">
        <f>IFERROR(('Balance Sheet'!D36-'Balance Sheet'!C36)/'Balance Sheet'!C36,0)</f>
        <v>-6.3517915309446255E-2</v>
      </c>
      <c r="E36" s="32">
        <f>IFERROR(('Balance Sheet'!E36-'Balance Sheet'!D36)/'Balance Sheet'!D36,0)</f>
        <v>0</v>
      </c>
      <c r="F36" s="32">
        <f>IFERROR(('Balance Sheet'!F36-'Balance Sheet'!E36)/'Balance Sheet'!E36,0)</f>
        <v>0</v>
      </c>
    </row>
    <row r="37" spans="1:6" x14ac:dyDescent="0.2">
      <c r="A37" s="4" t="s">
        <v>146</v>
      </c>
      <c r="B37" s="39" t="s">
        <v>295</v>
      </c>
      <c r="C37" s="32">
        <f>IFERROR(('Balance Sheet'!C37-'Balance Sheet'!B37)/'Balance Sheet'!B37,0)</f>
        <v>0.20630372492836677</v>
      </c>
      <c r="D37" s="32">
        <f>IFERROR(('Balance Sheet'!D37-'Balance Sheet'!C37)/'Balance Sheet'!C37,0)</f>
        <v>-4.0380047505938245E-2</v>
      </c>
      <c r="E37" s="32">
        <f>IFERROR(('Balance Sheet'!E37-'Balance Sheet'!D37)/'Balance Sheet'!D37,0)</f>
        <v>2.9702970297029702E-2</v>
      </c>
      <c r="F37" s="32">
        <f>IFERROR(('Balance Sheet'!F37-'Balance Sheet'!E37)/'Balance Sheet'!E37,0)</f>
        <v>8.8942307692307696E-2</v>
      </c>
    </row>
    <row r="38" spans="1:6" x14ac:dyDescent="0.2">
      <c r="A38" s="4" t="s">
        <v>147</v>
      </c>
      <c r="B38" s="39" t="s">
        <v>295</v>
      </c>
      <c r="C38" s="32">
        <f>IFERROR(('Balance Sheet'!C38-'Balance Sheet'!B38)/'Balance Sheet'!B38,0)</f>
        <v>-0.10230179028132992</v>
      </c>
      <c r="D38" s="32">
        <f>IFERROR(('Balance Sheet'!D38-'Balance Sheet'!C38)/'Balance Sheet'!C38,0)</f>
        <v>7.6923076923076927E-2</v>
      </c>
      <c r="E38" s="32">
        <f>IFERROR(('Balance Sheet'!E38-'Balance Sheet'!D38)/'Balance Sheet'!D38,0)</f>
        <v>-0.31216931216931215</v>
      </c>
      <c r="F38" s="32">
        <f>IFERROR(('Balance Sheet'!F38-'Balance Sheet'!E38)/'Balance Sheet'!E38,0)</f>
        <v>0.18461538461538463</v>
      </c>
    </row>
    <row r="39" spans="1:6" x14ac:dyDescent="0.2">
      <c r="A39" s="4" t="s">
        <v>148</v>
      </c>
      <c r="B39" s="39" t="s">
        <v>295</v>
      </c>
      <c r="C39" s="32">
        <f>IFERROR(('Balance Sheet'!C39-'Balance Sheet'!B39)/'Balance Sheet'!B39,0)</f>
        <v>9.4876660341555979E-4</v>
      </c>
      <c r="D39" s="32">
        <f>IFERROR(('Balance Sheet'!D39-'Balance Sheet'!C39)/'Balance Sheet'!C39,0)</f>
        <v>-1.042654028436019E-2</v>
      </c>
      <c r="E39" s="32">
        <f>IFERROR(('Balance Sheet'!E39-'Balance Sheet'!D39)/'Balance Sheet'!D39,0)</f>
        <v>0.27203065134099619</v>
      </c>
      <c r="F39" s="32">
        <f>IFERROR(('Balance Sheet'!F39-'Balance Sheet'!E39)/'Balance Sheet'!E39,0)</f>
        <v>0.94954819277108438</v>
      </c>
    </row>
    <row r="40" spans="1:6" x14ac:dyDescent="0.2">
      <c r="A40" s="9" t="s">
        <v>149</v>
      </c>
      <c r="B40" s="39" t="s">
        <v>295</v>
      </c>
      <c r="C40" s="36">
        <f>IFERROR(('Balance Sheet'!C40-'Balance Sheet'!B40)/'Balance Sheet'!B40,0)</f>
        <v>0.12632330201022957</v>
      </c>
      <c r="D40" s="36">
        <f>IFERROR(('Balance Sheet'!D40-'Balance Sheet'!C40)/'Balance Sheet'!C40,0)</f>
        <v>-3.0611167267625184E-2</v>
      </c>
      <c r="E40" s="36">
        <f>IFERROR(('Balance Sheet'!E40-'Balance Sheet'!D40)/'Balance Sheet'!D40,0)</f>
        <v>8.0337410900488682E-2</v>
      </c>
      <c r="F40" s="36">
        <f>IFERROR(('Balance Sheet'!F40-'Balance Sheet'!E40)/'Balance Sheet'!E40,0)</f>
        <v>0.19277976259075719</v>
      </c>
    </row>
    <row r="41" spans="1:6" x14ac:dyDescent="0.2">
      <c r="A41" s="4"/>
      <c r="B41" s="39"/>
      <c r="C41" s="34"/>
      <c r="D41" s="34"/>
      <c r="E41" s="34"/>
      <c r="F41" s="34"/>
    </row>
    <row r="42" spans="1:6" x14ac:dyDescent="0.2">
      <c r="A42" s="9" t="s">
        <v>150</v>
      </c>
      <c r="B42" s="41"/>
      <c r="C42" s="34"/>
      <c r="D42" s="34"/>
      <c r="E42" s="34"/>
      <c r="F42" s="34"/>
    </row>
    <row r="43" spans="1:6" x14ac:dyDescent="0.2">
      <c r="A43" s="4" t="s">
        <v>151</v>
      </c>
      <c r="B43" s="39" t="s">
        <v>295</v>
      </c>
      <c r="C43" s="32">
        <f>IFERROR(('Balance Sheet'!C43-'Balance Sheet'!B43)/'Balance Sheet'!B43,0)</f>
        <v>0.22821100917431192</v>
      </c>
      <c r="D43" s="32">
        <f>IFERROR(('Balance Sheet'!D43-'Balance Sheet'!C43)/'Balance Sheet'!C43,0)</f>
        <v>-0.19467787114845939</v>
      </c>
      <c r="E43" s="32">
        <f>IFERROR(('Balance Sheet'!E43-'Balance Sheet'!D43)/'Balance Sheet'!D43,0)</f>
        <v>0.58028985507246378</v>
      </c>
      <c r="F43" s="32">
        <f>IFERROR(('Balance Sheet'!F43-'Balance Sheet'!E43)/'Balance Sheet'!E43,0)</f>
        <v>0.14893617021276595</v>
      </c>
    </row>
    <row r="44" spans="1:6" x14ac:dyDescent="0.2">
      <c r="A44" s="4" t="s">
        <v>152</v>
      </c>
      <c r="B44" s="39" t="s">
        <v>295</v>
      </c>
      <c r="C44" s="32">
        <f>IFERROR(('Balance Sheet'!C44-'Balance Sheet'!B44)/'Balance Sheet'!B44,0)</f>
        <v>-0.10873983739837398</v>
      </c>
      <c r="D44" s="32">
        <f>IFERROR(('Balance Sheet'!D44-'Balance Sheet'!C44)/'Balance Sheet'!C44,0)</f>
        <v>-0.58152793614595211</v>
      </c>
      <c r="E44" s="32">
        <f>IFERROR(('Balance Sheet'!E44-'Balance Sheet'!D44)/'Balance Sheet'!D44,0)</f>
        <v>2.0435967302452318</v>
      </c>
      <c r="F44" s="32">
        <f>IFERROR(('Balance Sheet'!F44-'Balance Sheet'!E44)/'Balance Sheet'!E44,0)</f>
        <v>-8.9525514771709937E-4</v>
      </c>
    </row>
    <row r="45" spans="1:6" x14ac:dyDescent="0.2">
      <c r="A45" s="4" t="s">
        <v>153</v>
      </c>
      <c r="B45" s="39" t="s">
        <v>295</v>
      </c>
      <c r="C45" s="32">
        <f>IFERROR(('Balance Sheet'!C45-'Balance Sheet'!B45)/'Balance Sheet'!B45,0)</f>
        <v>0</v>
      </c>
      <c r="D45" s="32">
        <f>IFERROR(('Balance Sheet'!D45-'Balance Sheet'!C45)/'Balance Sheet'!C45,0)</f>
        <v>0</v>
      </c>
      <c r="E45" s="32">
        <f>IFERROR(('Balance Sheet'!E45-'Balance Sheet'!D45)/'Balance Sheet'!D45,0)</f>
        <v>0</v>
      </c>
      <c r="F45" s="32">
        <f>IFERROR(('Balance Sheet'!F45-'Balance Sheet'!E45)/'Balance Sheet'!E45,0)</f>
        <v>0</v>
      </c>
    </row>
    <row r="46" spans="1:6" x14ac:dyDescent="0.2">
      <c r="A46" s="4" t="s">
        <v>154</v>
      </c>
      <c r="B46" s="39" t="s">
        <v>295</v>
      </c>
      <c r="C46" s="32">
        <f>IFERROR(('Balance Sheet'!C46-'Balance Sheet'!B46)/'Balance Sheet'!B46,0)</f>
        <v>-0.22380952380952382</v>
      </c>
      <c r="D46" s="32">
        <f>IFERROR(('Balance Sheet'!D46-'Balance Sheet'!C46)/'Balance Sheet'!C46,0)</f>
        <v>0.46012269938650308</v>
      </c>
      <c r="E46" s="32">
        <f>IFERROR(('Balance Sheet'!E46-'Balance Sheet'!D46)/'Balance Sheet'!D46,0)</f>
        <v>0.66386554621848737</v>
      </c>
      <c r="F46" s="32">
        <f>IFERROR(('Balance Sheet'!F46-'Balance Sheet'!E46)/'Balance Sheet'!E46,0)</f>
        <v>0.60101010101010099</v>
      </c>
    </row>
    <row r="47" spans="1:6" x14ac:dyDescent="0.2">
      <c r="A47" s="4" t="s">
        <v>155</v>
      </c>
      <c r="B47" s="39" t="s">
        <v>295</v>
      </c>
      <c r="C47" s="32">
        <f>IFERROR(('Balance Sheet'!C47-'Balance Sheet'!B47)/'Balance Sheet'!B47,0)</f>
        <v>0.15384615384615385</v>
      </c>
      <c r="D47" s="32">
        <f>IFERROR(('Balance Sheet'!D47-'Balance Sheet'!C47)/'Balance Sheet'!C47,0)</f>
        <v>-0.84047619047619049</v>
      </c>
      <c r="E47" s="32">
        <f>IFERROR(('Balance Sheet'!E47-'Balance Sheet'!D47)/'Balance Sheet'!D47,0)</f>
        <v>2.2537313432835822</v>
      </c>
      <c r="F47" s="32">
        <f>IFERROR(('Balance Sheet'!F47-'Balance Sheet'!E47)/'Balance Sheet'!E47,0)</f>
        <v>1.8807339449541285</v>
      </c>
    </row>
    <row r="48" spans="1:6" x14ac:dyDescent="0.2">
      <c r="A48" s="4" t="s">
        <v>156</v>
      </c>
      <c r="B48" s="39" t="s">
        <v>295</v>
      </c>
      <c r="C48" s="32">
        <f>IFERROR(('Balance Sheet'!C48-'Balance Sheet'!B48)/'Balance Sheet'!B48,0)</f>
        <v>0</v>
      </c>
      <c r="D48" s="32">
        <f>IFERROR(('Balance Sheet'!D48-'Balance Sheet'!C48)/'Balance Sheet'!C48,0)</f>
        <v>0</v>
      </c>
      <c r="E48" s="32">
        <f>IFERROR(('Balance Sheet'!E48-'Balance Sheet'!D48)/'Balance Sheet'!D48,0)</f>
        <v>0</v>
      </c>
      <c r="F48" s="32">
        <f>IFERROR(('Balance Sheet'!F48-'Balance Sheet'!E48)/'Balance Sheet'!E48,0)</f>
        <v>-0.96605744125326376</v>
      </c>
    </row>
    <row r="49" spans="1:6" x14ac:dyDescent="0.2">
      <c r="A49" s="4" t="s">
        <v>157</v>
      </c>
      <c r="B49" s="39" t="s">
        <v>295</v>
      </c>
      <c r="C49" s="32">
        <f>IFERROR(('Balance Sheet'!C49-'Balance Sheet'!B49)/'Balance Sheet'!B49,0)</f>
        <v>0.2610506085842409</v>
      </c>
      <c r="D49" s="32">
        <f>IFERROR(('Balance Sheet'!D49-'Balance Sheet'!C49)/'Balance Sheet'!C49,0)</f>
        <v>-0.42545085090170182</v>
      </c>
      <c r="E49" s="32">
        <f>IFERROR(('Balance Sheet'!E49-'Balance Sheet'!D49)/'Balance Sheet'!D49,0)</f>
        <v>0.73253757736516356</v>
      </c>
      <c r="F49" s="32">
        <f>IFERROR(('Balance Sheet'!F49-'Balance Sheet'!E49)/'Balance Sheet'!E49,0)</f>
        <v>0.5100791018116867</v>
      </c>
    </row>
    <row r="50" spans="1:6" x14ac:dyDescent="0.2">
      <c r="A50" s="9" t="s">
        <v>158</v>
      </c>
      <c r="B50" s="39" t="s">
        <v>295</v>
      </c>
      <c r="C50" s="33">
        <f>IFERROR(('Balance Sheet'!C50-'Balance Sheet'!B50)/'Balance Sheet'!B50,0)</f>
        <v>0.1735678704856787</v>
      </c>
      <c r="D50" s="33">
        <f>IFERROR(('Balance Sheet'!D50-'Balance Sheet'!C50)/'Balance Sheet'!C50,0)</f>
        <v>-0.36795330945748772</v>
      </c>
      <c r="E50" s="33">
        <f>IFERROR(('Balance Sheet'!E50-'Balance Sheet'!D50)/'Balance Sheet'!D50,0)</f>
        <v>0.94081846799580271</v>
      </c>
      <c r="F50" s="33">
        <f>IFERROR(('Balance Sheet'!F50-'Balance Sheet'!E50)/'Balance Sheet'!E50,0)</f>
        <v>0.23853806228373703</v>
      </c>
    </row>
    <row r="51" spans="1:6" x14ac:dyDescent="0.2">
      <c r="A51" s="4"/>
      <c r="B51" s="41"/>
      <c r="C51" s="34"/>
      <c r="D51" s="34"/>
      <c r="E51" s="34"/>
      <c r="F51" s="34"/>
    </row>
    <row r="52" spans="1:6" x14ac:dyDescent="0.2">
      <c r="A52" s="4" t="s">
        <v>159</v>
      </c>
      <c r="B52" s="39" t="s">
        <v>295</v>
      </c>
      <c r="C52" s="32">
        <f>IFERROR(('Balance Sheet'!C52-'Balance Sheet'!B52)/'Balance Sheet'!B52,0)</f>
        <v>8.0375083724045539E-3</v>
      </c>
      <c r="D52" s="32">
        <f>IFERROR(('Balance Sheet'!D52-'Balance Sheet'!C52)/'Balance Sheet'!C52,0)</f>
        <v>0.98388704318936882</v>
      </c>
      <c r="E52" s="32">
        <f>IFERROR(('Balance Sheet'!E52-'Balance Sheet'!D52)/'Balance Sheet'!D52,0)</f>
        <v>-5.9114125429121658E-2</v>
      </c>
      <c r="F52" s="32">
        <f>IFERROR(('Balance Sheet'!F52-'Balance Sheet'!E52)/'Balance Sheet'!E52,0)</f>
        <v>2.6341550235828067E-2</v>
      </c>
    </row>
    <row r="53" spans="1:6" x14ac:dyDescent="0.2">
      <c r="A53" s="4" t="s">
        <v>160</v>
      </c>
      <c r="B53" s="39" t="s">
        <v>295</v>
      </c>
      <c r="C53" s="32">
        <f>IFERROR(('Balance Sheet'!C53-'Balance Sheet'!B53)/'Balance Sheet'!B53,0)</f>
        <v>0.20815264527320035</v>
      </c>
      <c r="D53" s="32">
        <f>IFERROR(('Balance Sheet'!D53-'Balance Sheet'!C53)/'Balance Sheet'!C53,0)</f>
        <v>0.22900215362526921</v>
      </c>
      <c r="E53" s="32">
        <f>IFERROR(('Balance Sheet'!E53-'Balance Sheet'!D53)/'Balance Sheet'!D53,0)</f>
        <v>0.36623831775700932</v>
      </c>
      <c r="F53" s="32">
        <f>IFERROR(('Balance Sheet'!F53-'Balance Sheet'!E53)/'Balance Sheet'!E53,0)</f>
        <v>0.36169303120991875</v>
      </c>
    </row>
    <row r="54" spans="1:6" x14ac:dyDescent="0.2">
      <c r="A54" s="4" t="s">
        <v>161</v>
      </c>
      <c r="B54" s="39" t="s">
        <v>295</v>
      </c>
      <c r="C54" s="32">
        <f>IFERROR(('Balance Sheet'!C54-'Balance Sheet'!B54)/'Balance Sheet'!B54,0)</f>
        <v>0</v>
      </c>
      <c r="D54" s="32">
        <f>IFERROR(('Balance Sheet'!D54-'Balance Sheet'!C54)/'Balance Sheet'!C54,0)</f>
        <v>0</v>
      </c>
      <c r="E54" s="32">
        <f>IFERROR(('Balance Sheet'!E54-'Balance Sheet'!D54)/'Balance Sheet'!D54,0)</f>
        <v>0</v>
      </c>
      <c r="F54" s="32">
        <f>IFERROR(('Balance Sheet'!F54-'Balance Sheet'!E54)/'Balance Sheet'!E54,0)</f>
        <v>1.4184397163120567E-2</v>
      </c>
    </row>
    <row r="55" spans="1:6" x14ac:dyDescent="0.2">
      <c r="A55" s="4" t="s">
        <v>162</v>
      </c>
      <c r="B55" s="39" t="s">
        <v>295</v>
      </c>
      <c r="C55" s="32">
        <f>IFERROR(('Balance Sheet'!C55-'Balance Sheet'!B55)/'Balance Sheet'!B55,0)</f>
        <v>0.3</v>
      </c>
      <c r="D55" s="32">
        <f>IFERROR(('Balance Sheet'!D55-'Balance Sheet'!C55)/'Balance Sheet'!C55,0)</f>
        <v>8</v>
      </c>
      <c r="E55" s="32">
        <f>IFERROR(('Balance Sheet'!E55-'Balance Sheet'!D55)/'Balance Sheet'!D55,0)</f>
        <v>-0.49572649572649574</v>
      </c>
      <c r="F55" s="32">
        <f>IFERROR(('Balance Sheet'!F55-'Balance Sheet'!E55)/'Balance Sheet'!E55,0)</f>
        <v>-0.11864406779661017</v>
      </c>
    </row>
    <row r="56" spans="1:6" x14ac:dyDescent="0.2">
      <c r="A56" s="4" t="s">
        <v>163</v>
      </c>
      <c r="B56" s="39" t="s">
        <v>295</v>
      </c>
      <c r="C56" s="32">
        <f>IFERROR(('Balance Sheet'!C56-'Balance Sheet'!B56)/'Balance Sheet'!B56,0)</f>
        <v>3.9793662490788501E-2</v>
      </c>
      <c r="D56" s="32">
        <f>IFERROR(('Balance Sheet'!D56-'Balance Sheet'!C56)/'Balance Sheet'!C56,0)</f>
        <v>0.13182140326009922</v>
      </c>
      <c r="E56" s="32">
        <f>IFERROR(('Balance Sheet'!E56-'Balance Sheet'!D56)/'Balance Sheet'!D56,0)</f>
        <v>-0.21039448966812774</v>
      </c>
      <c r="F56" s="32">
        <f>IFERROR(('Balance Sheet'!F56-'Balance Sheet'!E56)/'Balance Sheet'!E56,0)</f>
        <v>0.79698651863600323</v>
      </c>
    </row>
    <row r="57" spans="1:6" x14ac:dyDescent="0.2">
      <c r="A57" s="9" t="s">
        <v>164</v>
      </c>
      <c r="B57" s="39" t="s">
        <v>295</v>
      </c>
      <c r="C57" s="33">
        <f>IFERROR(('Balance Sheet'!C57-'Balance Sheet'!B57)/'Balance Sheet'!B57,0)</f>
        <v>9.7881469562885487E-2</v>
      </c>
      <c r="D57" s="33">
        <f>IFERROR(('Balance Sheet'!D57-'Balance Sheet'!C57)/'Balance Sheet'!C57,0)</f>
        <v>0.22948216902784563</v>
      </c>
      <c r="E57" s="33">
        <f>IFERROR(('Balance Sheet'!E57-'Balance Sheet'!D57)/'Balance Sheet'!D57,0)</f>
        <v>0.20616866991159233</v>
      </c>
      <c r="F57" s="33">
        <f>IFERROR(('Balance Sheet'!F57-'Balance Sheet'!E57)/'Balance Sheet'!E57,0)</f>
        <v>0.17904056001647106</v>
      </c>
    </row>
    <row r="58" spans="1:6" x14ac:dyDescent="0.2">
      <c r="A58" s="4"/>
      <c r="B58" s="41"/>
      <c r="C58" s="34"/>
      <c r="D58" s="34"/>
      <c r="E58" s="34"/>
      <c r="F58" s="34"/>
    </row>
    <row r="59" spans="1:6" x14ac:dyDescent="0.2">
      <c r="A59" s="4" t="s">
        <v>165</v>
      </c>
      <c r="B59" s="39" t="s">
        <v>295</v>
      </c>
      <c r="C59" s="32">
        <f>IFERROR(('Balance Sheet'!C59-'Balance Sheet'!B59)/'Balance Sheet'!B59,0)</f>
        <v>8.1967213114754103E-3</v>
      </c>
      <c r="D59" s="32">
        <f>IFERROR(('Balance Sheet'!D59-'Balance Sheet'!C59)/'Balance Sheet'!C59,0)</f>
        <v>8.130081300813009E-3</v>
      </c>
      <c r="E59" s="32">
        <f>IFERROR(('Balance Sheet'!E59-'Balance Sheet'!D59)/'Balance Sheet'!D59,0)</f>
        <v>8.0645161290322578E-3</v>
      </c>
      <c r="F59" s="32">
        <f>IFERROR(('Balance Sheet'!F59-'Balance Sheet'!E59)/'Balance Sheet'!E59,0)</f>
        <v>1.6E-2</v>
      </c>
    </row>
    <row r="60" spans="1:6" x14ac:dyDescent="0.2">
      <c r="A60" s="4" t="s">
        <v>166</v>
      </c>
      <c r="B60" s="39" t="s">
        <v>295</v>
      </c>
      <c r="C60" s="32">
        <f>IFERROR(('Balance Sheet'!C60-'Balance Sheet'!B60)/'Balance Sheet'!B60,0)</f>
        <v>7.870517296096477E-2</v>
      </c>
      <c r="D60" s="32">
        <f>IFERROR(('Balance Sheet'!D60-'Balance Sheet'!C60)/'Balance Sheet'!C60,0)</f>
        <v>8.2279101696577428E-2</v>
      </c>
      <c r="E60" s="32">
        <f>IFERROR(('Balance Sheet'!E60-'Balance Sheet'!D60)/'Balance Sheet'!D60,0)</f>
        <v>9.7770931496919178E-2</v>
      </c>
      <c r="F60" s="32">
        <f>IFERROR(('Balance Sheet'!F60-'Balance Sheet'!E60)/'Balance Sheet'!E60,0)</f>
        <v>0.10103177878662814</v>
      </c>
    </row>
    <row r="61" spans="1:6" x14ac:dyDescent="0.2">
      <c r="A61" s="4" t="s">
        <v>167</v>
      </c>
      <c r="B61" s="39" t="s">
        <v>295</v>
      </c>
      <c r="C61" s="32">
        <f>IFERROR(('Balance Sheet'!C61-'Balance Sheet'!B61)/'Balance Sheet'!B61,0)</f>
        <v>0.21057079204117693</v>
      </c>
      <c r="D61" s="32">
        <f>IFERROR(('Balance Sheet'!D61-'Balance Sheet'!C61)/'Balance Sheet'!C61,0)</f>
        <v>-0.13643863434445996</v>
      </c>
      <c r="E61" s="32">
        <f>IFERROR(('Balance Sheet'!E61-'Balance Sheet'!D61)/'Balance Sheet'!D61,0)</f>
        <v>1.2982559278855576E-3</v>
      </c>
      <c r="F61" s="32">
        <f>IFERROR(('Balance Sheet'!F61-'Balance Sheet'!E61)/'Balance Sheet'!E61,0)</f>
        <v>0.1885167698216601</v>
      </c>
    </row>
    <row r="62" spans="1:6" x14ac:dyDescent="0.2">
      <c r="A62" s="4" t="s">
        <v>168</v>
      </c>
      <c r="B62" s="39" t="s">
        <v>295</v>
      </c>
      <c r="C62" s="32">
        <f>IFERROR(('Balance Sheet'!C62-'Balance Sheet'!B62)/'Balance Sheet'!B62,0)</f>
        <v>0.51799787007454734</v>
      </c>
      <c r="D62" s="32">
        <f>IFERROR(('Balance Sheet'!D62-'Balance Sheet'!C62)/'Balance Sheet'!C62,0)</f>
        <v>5.9632383892240771E-2</v>
      </c>
      <c r="E62" s="32">
        <f>IFERROR(('Balance Sheet'!E62-'Balance Sheet'!D62)/'Balance Sheet'!D62,0)</f>
        <v>3.9724576271186439E-2</v>
      </c>
      <c r="F62" s="32">
        <f>IFERROR(('Balance Sheet'!F62-'Balance Sheet'!E62)/'Balance Sheet'!E62,0)</f>
        <v>0</v>
      </c>
    </row>
    <row r="63" spans="1:6" x14ac:dyDescent="0.2">
      <c r="A63" s="4" t="s">
        <v>169</v>
      </c>
      <c r="B63" s="39" t="s">
        <v>295</v>
      </c>
      <c r="C63" s="32">
        <f>IFERROR(('Balance Sheet'!C63-'Balance Sheet'!B63)/'Balance Sheet'!B63,0)</f>
        <v>-281</v>
      </c>
      <c r="D63" s="32">
        <f>IFERROR(('Balance Sheet'!D63-'Balance Sheet'!C63)/'Balance Sheet'!C63,0)</f>
        <v>-0.44285714285714284</v>
      </c>
      <c r="E63" s="32">
        <f>IFERROR(('Balance Sheet'!E63-'Balance Sheet'!D63)/'Balance Sheet'!D63,0)</f>
        <v>-0.57051282051282048</v>
      </c>
      <c r="F63" s="32">
        <f>IFERROR(('Balance Sheet'!F63-'Balance Sheet'!E63)/'Balance Sheet'!E63,0)</f>
        <v>-0.76119402985074625</v>
      </c>
    </row>
    <row r="64" spans="1:6" x14ac:dyDescent="0.2">
      <c r="A64" s="9" t="s">
        <v>170</v>
      </c>
      <c r="B64" s="39" t="s">
        <v>295</v>
      </c>
      <c r="C64" s="33">
        <f>IFERROR(('Balance Sheet'!C64-'Balance Sheet'!B64)/'Balance Sheet'!B64,0)</f>
        <v>0.1359797874035463</v>
      </c>
      <c r="D64" s="33">
        <f>IFERROR(('Balance Sheet'!D64-'Balance Sheet'!C64)/'Balance Sheet'!C64,0)</f>
        <v>-0.11595567756026209</v>
      </c>
      <c r="E64" s="33">
        <f>IFERROR(('Balance Sheet'!E64-'Balance Sheet'!D64)/'Balance Sheet'!D64,0)</f>
        <v>2.2914777878513145E-2</v>
      </c>
      <c r="F64" s="33">
        <f>IFERROR(('Balance Sheet'!F64-'Balance Sheet'!E64)/'Balance Sheet'!E64,0)</f>
        <v>0.20017283020540205</v>
      </c>
    </row>
    <row r="65" spans="1:6" x14ac:dyDescent="0.2">
      <c r="A65" s="4"/>
      <c r="B65" s="41"/>
      <c r="C65" s="34"/>
      <c r="D65" s="34"/>
      <c r="E65" s="34"/>
      <c r="F65" s="34"/>
    </row>
    <row r="66" spans="1:6" x14ac:dyDescent="0.2">
      <c r="A66" s="9" t="s">
        <v>171</v>
      </c>
      <c r="B66" s="39" t="s">
        <v>295</v>
      </c>
      <c r="C66" s="37">
        <f>IFERROR(('Balance Sheet'!C66-'Balance Sheet'!B66)/'Balance Sheet'!B66,0)</f>
        <v>0.1359797874035463</v>
      </c>
      <c r="D66" s="37">
        <f>IFERROR(('Balance Sheet'!D66-'Balance Sheet'!C66)/'Balance Sheet'!C66,0)</f>
        <v>-0.11595567756026209</v>
      </c>
      <c r="E66" s="37">
        <f>IFERROR(('Balance Sheet'!E66-'Balance Sheet'!D66)/'Balance Sheet'!D66,0)</f>
        <v>2.2914777878513145E-2</v>
      </c>
      <c r="F66" s="37">
        <f>IFERROR(('Balance Sheet'!F66-'Balance Sheet'!E66)/'Balance Sheet'!E66,0)</f>
        <v>0.20017283020540205</v>
      </c>
    </row>
    <row r="67" spans="1:6" x14ac:dyDescent="0.2">
      <c r="A67" s="4"/>
      <c r="B67" s="41"/>
      <c r="C67" s="34"/>
      <c r="D67" s="34"/>
      <c r="E67" s="34"/>
      <c r="F67" s="34"/>
    </row>
    <row r="68" spans="1:6" x14ac:dyDescent="0.2">
      <c r="A68" s="9" t="s">
        <v>172</v>
      </c>
      <c r="B68" s="39" t="s">
        <v>295</v>
      </c>
      <c r="C68" s="38">
        <f>IFERROR(('Balance Sheet'!C68-'Balance Sheet'!B68)/'Balance Sheet'!B68,0)</f>
        <v>0.12632330201022957</v>
      </c>
      <c r="D68" s="38">
        <f>IFERROR(('Balance Sheet'!D68-'Balance Sheet'!C68)/'Balance Sheet'!C68,0)</f>
        <v>-3.0611167267625184E-2</v>
      </c>
      <c r="E68" s="38">
        <f>IFERROR(('Balance Sheet'!E68-'Balance Sheet'!D68)/'Balance Sheet'!D68,0)</f>
        <v>8.0337410900488682E-2</v>
      </c>
      <c r="F68" s="38">
        <f>IFERROR(('Balance Sheet'!F68-'Balance Sheet'!E68)/'Balance Sheet'!E68,0)</f>
        <v>0.19277976259075719</v>
      </c>
    </row>
    <row r="69" spans="1:6" collapsed="1" x14ac:dyDescent="0.2">
      <c r="A69" s="4"/>
      <c r="B69" s="4"/>
      <c r="C69" s="4"/>
      <c r="D69" s="4"/>
      <c r="E69" s="4"/>
      <c r="F69" s="4"/>
    </row>
    <row r="70" spans="1:6" hidden="1" outlineLevel="1" x14ac:dyDescent="0.2">
      <c r="A70" s="9" t="s">
        <v>86</v>
      </c>
      <c r="B70" s="4"/>
      <c r="C70" s="4"/>
      <c r="D70" s="4"/>
      <c r="E70" s="4"/>
      <c r="F70" s="4"/>
    </row>
    <row r="71" spans="1:6" hidden="1" outlineLevel="1" x14ac:dyDescent="0.2">
      <c r="A71" s="4" t="s">
        <v>173</v>
      </c>
      <c r="B71" s="15"/>
      <c r="C71" s="15">
        <v>1087.168584</v>
      </c>
      <c r="D71" s="15">
        <v>1098.0344709999999</v>
      </c>
      <c r="E71" s="15">
        <v>1108.7426820000001</v>
      </c>
      <c r="F71" s="15">
        <v>1122.4660349999999</v>
      </c>
    </row>
    <row r="72" spans="1:6" hidden="1" outlineLevel="1" x14ac:dyDescent="0.2">
      <c r="A72" s="4" t="s">
        <v>174</v>
      </c>
      <c r="B72" s="15"/>
      <c r="C72" s="15">
        <v>1094</v>
      </c>
      <c r="D72" s="15">
        <v>1098</v>
      </c>
      <c r="E72" s="15">
        <v>1109</v>
      </c>
      <c r="F72" s="15">
        <v>1122</v>
      </c>
    </row>
    <row r="73" spans="1:6" hidden="1" outlineLevel="1" x14ac:dyDescent="0.2">
      <c r="A73" s="4" t="s">
        <v>175</v>
      </c>
      <c r="B73" s="16"/>
      <c r="C73" s="16">
        <v>45.62</v>
      </c>
      <c r="D73" s="16">
        <v>40.18</v>
      </c>
      <c r="E73" s="16">
        <v>40.700000000000003</v>
      </c>
      <c r="F73" s="16">
        <v>48.28</v>
      </c>
    </row>
    <row r="74" spans="1:6" hidden="1" outlineLevel="1" x14ac:dyDescent="0.2">
      <c r="A74" s="4" t="s">
        <v>176</v>
      </c>
      <c r="B74" s="15"/>
      <c r="C74" s="15">
        <v>48258</v>
      </c>
      <c r="D74" s="15">
        <v>42566</v>
      </c>
      <c r="E74" s="15">
        <v>43565</v>
      </c>
      <c r="F74" s="15">
        <v>52562</v>
      </c>
    </row>
    <row r="75" spans="1:6" hidden="1" outlineLevel="1" x14ac:dyDescent="0.2">
      <c r="A75" s="4" t="s">
        <v>177</v>
      </c>
      <c r="B75" s="16"/>
      <c r="C75" s="16">
        <v>44.11</v>
      </c>
      <c r="D75" s="16">
        <v>38.770000000000003</v>
      </c>
      <c r="E75" s="16">
        <v>39.28</v>
      </c>
      <c r="F75" s="16">
        <v>46.85</v>
      </c>
    </row>
    <row r="76" spans="1:6" hidden="1" outlineLevel="1" x14ac:dyDescent="0.2">
      <c r="A76" s="4" t="s">
        <v>178</v>
      </c>
      <c r="B76" s="15"/>
      <c r="C76" s="15">
        <v>7576</v>
      </c>
      <c r="D76" s="15">
        <v>13999</v>
      </c>
      <c r="E76" s="15">
        <v>14078</v>
      </c>
      <c r="F76" s="15">
        <v>15352</v>
      </c>
    </row>
    <row r="77" spans="1:6" hidden="1" outlineLevel="1" x14ac:dyDescent="0.2">
      <c r="A77" s="4" t="s">
        <v>179</v>
      </c>
      <c r="B77" s="15"/>
      <c r="C77" s="15">
        <v>-3402</v>
      </c>
      <c r="D77" s="15">
        <v>3561</v>
      </c>
      <c r="E77" s="15">
        <v>4926</v>
      </c>
      <c r="F77" s="15">
        <v>3416</v>
      </c>
    </row>
    <row r="78" spans="1:6" hidden="1" outlineLevel="1" x14ac:dyDescent="0.2">
      <c r="A78" s="4" t="s">
        <v>180</v>
      </c>
      <c r="B78" s="15"/>
      <c r="C78" s="15">
        <v>-35</v>
      </c>
      <c r="D78" s="15">
        <v>-57</v>
      </c>
      <c r="E78" s="15">
        <v>-70</v>
      </c>
      <c r="F78" s="15">
        <v>-79</v>
      </c>
    </row>
    <row r="79" spans="1:6" hidden="1" outlineLevel="1" x14ac:dyDescent="0.2">
      <c r="A79" s="4" t="s">
        <v>181</v>
      </c>
      <c r="B79" s="15"/>
      <c r="C79" s="15">
        <v>1000</v>
      </c>
      <c r="D79" s="15">
        <v>1096</v>
      </c>
      <c r="E79" s="15">
        <v>1120</v>
      </c>
      <c r="F79" s="15">
        <v>1224</v>
      </c>
    </row>
    <row r="80" spans="1:6" hidden="1" outlineLevel="1" x14ac:dyDescent="0.2">
      <c r="A80" s="4" t="s">
        <v>182</v>
      </c>
      <c r="B80" s="14"/>
      <c r="C80" s="14" t="s">
        <v>184</v>
      </c>
      <c r="D80" s="14" t="s">
        <v>184</v>
      </c>
      <c r="E80" s="14" t="s">
        <v>184</v>
      </c>
      <c r="F80" s="14" t="s">
        <v>184</v>
      </c>
    </row>
    <row r="81" spans="1:6" hidden="1" outlineLevel="1" x14ac:dyDescent="0.2">
      <c r="A81" s="4" t="s">
        <v>185</v>
      </c>
      <c r="B81" s="15"/>
      <c r="C81" s="15">
        <v>805</v>
      </c>
      <c r="D81" s="15">
        <v>660</v>
      </c>
      <c r="E81" s="15">
        <v>793</v>
      </c>
      <c r="F81" s="15">
        <v>860</v>
      </c>
    </row>
    <row r="82" spans="1:6" hidden="1" outlineLevel="1" x14ac:dyDescent="0.2">
      <c r="A82" s="4" t="s">
        <v>186</v>
      </c>
      <c r="B82" s="15"/>
      <c r="C82" s="15">
        <v>4830</v>
      </c>
      <c r="D82" s="15">
        <v>6111</v>
      </c>
      <c r="E82" s="15">
        <v>6774</v>
      </c>
      <c r="F82" s="15">
        <v>6401</v>
      </c>
    </row>
    <row r="83" spans="1:6" hidden="1" outlineLevel="1" x14ac:dyDescent="0.2">
      <c r="A83" s="4" t="s">
        <v>187</v>
      </c>
      <c r="B83" s="15"/>
      <c r="C83" s="15">
        <v>1028</v>
      </c>
      <c r="D83" s="15">
        <v>1616</v>
      </c>
      <c r="E83" s="15">
        <v>1308</v>
      </c>
      <c r="F83" s="15">
        <v>1094</v>
      </c>
    </row>
    <row r="84" spans="1:6" hidden="1" outlineLevel="1" x14ac:dyDescent="0.2">
      <c r="A84" s="4" t="s">
        <v>188</v>
      </c>
      <c r="B84" s="15"/>
      <c r="C84" s="15">
        <v>280</v>
      </c>
      <c r="D84" s="15">
        <v>283</v>
      </c>
      <c r="E84" s="15">
        <v>284</v>
      </c>
      <c r="F84" s="15">
        <v>420</v>
      </c>
    </row>
    <row r="85" spans="1:6" hidden="1" outlineLevel="1" x14ac:dyDescent="0.2">
      <c r="A85" s="4" t="s">
        <v>189</v>
      </c>
      <c r="B85" s="15"/>
      <c r="C85" s="15">
        <v>16676</v>
      </c>
      <c r="D85" s="15">
        <v>17967</v>
      </c>
      <c r="E85" s="15">
        <v>20141</v>
      </c>
      <c r="F85" s="15">
        <v>22173</v>
      </c>
    </row>
    <row r="86" spans="1:6" hidden="1" outlineLevel="1" x14ac:dyDescent="0.2">
      <c r="A86" s="4" t="s">
        <v>190</v>
      </c>
      <c r="B86" s="15"/>
      <c r="C86" s="15">
        <v>61354</v>
      </c>
      <c r="D86" s="15">
        <v>65555</v>
      </c>
      <c r="E86" s="15">
        <v>70813</v>
      </c>
      <c r="F86" s="15">
        <v>79934</v>
      </c>
    </row>
    <row r="87" spans="1:6" hidden="1" outlineLevel="1" x14ac:dyDescent="0.2">
      <c r="A87" s="4" t="s">
        <v>191</v>
      </c>
      <c r="B87" s="15"/>
      <c r="C87" s="15">
        <v>1897</v>
      </c>
      <c r="D87" s="15">
        <v>2464</v>
      </c>
      <c r="E87" s="15">
        <v>3444</v>
      </c>
      <c r="F87" s="15">
        <v>5518</v>
      </c>
    </row>
    <row r="88" spans="1:6" hidden="1" outlineLevel="1" x14ac:dyDescent="0.2">
      <c r="A88" s="4" t="s">
        <v>192</v>
      </c>
      <c r="B88" s="28"/>
      <c r="C88" s="28">
        <v>48000</v>
      </c>
      <c r="D88" s="28">
        <v>43000</v>
      </c>
      <c r="E88" s="28">
        <v>48000</v>
      </c>
      <c r="F88" s="28">
        <v>53000</v>
      </c>
    </row>
    <row r="89" spans="1:6" hidden="1" outlineLevel="1" x14ac:dyDescent="0.2">
      <c r="A89" s="4" t="s">
        <v>99</v>
      </c>
      <c r="B89" s="24"/>
      <c r="C89" s="24">
        <v>45569</v>
      </c>
      <c r="D89" s="24">
        <v>45933</v>
      </c>
      <c r="E89" s="24">
        <v>45933</v>
      </c>
      <c r="F89" s="24">
        <v>45933</v>
      </c>
    </row>
    <row r="90" spans="1:6" hidden="1" outlineLevel="1" x14ac:dyDescent="0.2">
      <c r="A90" s="4" t="s">
        <v>100</v>
      </c>
      <c r="B90" s="14"/>
      <c r="C90" s="14" t="s">
        <v>101</v>
      </c>
      <c r="D90" s="14" t="s">
        <v>101</v>
      </c>
      <c r="E90" s="14" t="s">
        <v>101</v>
      </c>
      <c r="F90" s="14" t="s">
        <v>103</v>
      </c>
    </row>
    <row r="91" spans="1:6" hidden="1" outlineLevel="1" x14ac:dyDescent="0.2">
      <c r="A91" s="4" t="s">
        <v>104</v>
      </c>
      <c r="B91" s="14"/>
      <c r="C91" s="14" t="s">
        <v>193</v>
      </c>
      <c r="D91" s="14" t="s">
        <v>193</v>
      </c>
      <c r="E91" s="14" t="s">
        <v>105</v>
      </c>
      <c r="F91" s="14" t="s">
        <v>105</v>
      </c>
    </row>
    <row r="92" spans="1:6" hidden="1" outlineLevel="1" x14ac:dyDescent="0.2">
      <c r="A92" s="4"/>
      <c r="B92" s="4"/>
      <c r="C92" s="4"/>
      <c r="D92" s="4"/>
      <c r="E92" s="4"/>
      <c r="F92" s="4"/>
    </row>
    <row r="93" spans="1:6" hidden="1" outlineLevel="1" x14ac:dyDescent="0.2">
      <c r="A93" s="10"/>
      <c r="B93" s="10"/>
      <c r="C93" s="10"/>
      <c r="D93" s="10"/>
      <c r="E93" s="10"/>
      <c r="F93" s="10"/>
    </row>
    <row r="94" spans="1:6" hidden="1" outlineLevel="1" x14ac:dyDescent="0.2">
      <c r="A94" t="s">
        <v>194</v>
      </c>
    </row>
    <row r="95" spans="1:6" x14ac:dyDescent="0.2">
      <c r="A95" s="17" t="s">
        <v>14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4D01-C52B-3B47-B483-C2777B0C9658}">
  <sheetPr>
    <outlinePr summaryBelow="0" summaryRight="0"/>
    <pageSetUpPr autoPageBreaks="0"/>
  </sheetPr>
  <dimension ref="A5:IT71"/>
  <sheetViews>
    <sheetView workbookViewId="0"/>
  </sheetViews>
  <sheetFormatPr defaultColWidth="11.5546875" defaultRowHeight="10.199999999999999" outlineLevelRow="1" x14ac:dyDescent="0.2"/>
  <cols>
    <col min="1" max="1" width="45.77734375" customWidth="1"/>
    <col min="2" max="6" width="14.77734375" customWidth="1"/>
    <col min="7" max="256" width="8.77734375" customWidth="1"/>
  </cols>
  <sheetData>
    <row r="5" spans="1:254" ht="16.2" x14ac:dyDescent="0.25">
      <c r="A5" s="1" t="s">
        <v>195</v>
      </c>
    </row>
    <row r="7" spans="1:254" x14ac:dyDescent="0.2">
      <c r="A7" s="2" t="s">
        <v>16</v>
      </c>
      <c r="B7" s="3" t="s">
        <v>17</v>
      </c>
      <c r="C7" t="s">
        <v>18</v>
      </c>
      <c r="D7" s="4" t="s">
        <v>0</v>
      </c>
      <c r="E7" s="3" t="s">
        <v>19</v>
      </c>
      <c r="F7" t="s">
        <v>20</v>
      </c>
    </row>
    <row r="8" spans="1:254" x14ac:dyDescent="0.2">
      <c r="A8" s="4"/>
      <c r="B8" s="3" t="s">
        <v>21</v>
      </c>
      <c r="C8" t="s">
        <v>22</v>
      </c>
      <c r="D8" s="4" t="s">
        <v>0</v>
      </c>
      <c r="E8" s="3" t="s">
        <v>23</v>
      </c>
      <c r="F8" t="s">
        <v>2</v>
      </c>
    </row>
    <row r="9" spans="1:254" x14ac:dyDescent="0.2">
      <c r="A9" s="4"/>
      <c r="B9" s="3" t="s">
        <v>24</v>
      </c>
      <c r="C9" t="s">
        <v>25</v>
      </c>
      <c r="D9" s="4" t="s">
        <v>0</v>
      </c>
      <c r="E9" s="3" t="s">
        <v>26</v>
      </c>
      <c r="F9" t="s">
        <v>1</v>
      </c>
    </row>
    <row r="10" spans="1:254" x14ac:dyDescent="0.2">
      <c r="A10" s="4"/>
      <c r="B10" s="3" t="s">
        <v>27</v>
      </c>
      <c r="C10" t="s">
        <v>3</v>
      </c>
      <c r="D10" s="4" t="s">
        <v>0</v>
      </c>
      <c r="E10" s="3" t="s">
        <v>28</v>
      </c>
      <c r="F10" s="5" t="s">
        <v>4</v>
      </c>
    </row>
    <row r="11" spans="1:254" x14ac:dyDescent="0.2">
      <c r="A11" s="4"/>
      <c r="B11" s="3" t="s">
        <v>29</v>
      </c>
      <c r="C11" t="s">
        <v>30</v>
      </c>
      <c r="D11" s="4" t="s">
        <v>0</v>
      </c>
      <c r="E11" s="18"/>
      <c r="F11" s="18"/>
    </row>
    <row r="14" spans="1:254" x14ac:dyDescent="0.2">
      <c r="A14" s="6" t="s">
        <v>206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20.399999999999999" x14ac:dyDescent="0.2">
      <c r="A15" s="7" t="s">
        <v>5</v>
      </c>
      <c r="B15" s="11" t="s">
        <v>32</v>
      </c>
      <c r="C15" s="11" t="s">
        <v>33</v>
      </c>
      <c r="D15" s="11" t="s">
        <v>207</v>
      </c>
      <c r="E15" s="11" t="s">
        <v>208</v>
      </c>
      <c r="F15" s="11" t="s">
        <v>36</v>
      </c>
    </row>
    <row r="16" spans="1:254" x14ac:dyDescent="0.2">
      <c r="A16" s="8" t="s">
        <v>6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</row>
    <row r="17" spans="1:6" x14ac:dyDescent="0.2">
      <c r="A17" s="9" t="s">
        <v>13</v>
      </c>
      <c r="B17" s="4"/>
      <c r="C17" s="4"/>
      <c r="D17" s="4"/>
      <c r="E17" s="4"/>
      <c r="F17" s="4"/>
    </row>
    <row r="18" spans="1:6" x14ac:dyDescent="0.2">
      <c r="A18" s="9" t="s">
        <v>11</v>
      </c>
      <c r="B18" s="39" t="s">
        <v>295</v>
      </c>
      <c r="C18" s="35">
        <f>IFERROR(('Cash Flow'!C18-'Cash Flow'!B18)/'Cash Flow'!B18,0)</f>
        <v>0.48217027810953761</v>
      </c>
      <c r="D18" s="35">
        <f>IFERROR(('Cash Flow'!D18-'Cash Flow'!C18)/'Cash Flow'!C18,0)</f>
        <v>-1.6714631057902614</v>
      </c>
      <c r="E18" s="35">
        <f>IFERROR(('Cash Flow'!E18-'Cash Flow'!D18)/'Cash Flow'!D18,0)</f>
        <v>-1.1333790502314418</v>
      </c>
      <c r="F18" s="35">
        <f>IFERROR(('Cash Flow'!F18-'Cash Flow'!E18)/'Cash Flow'!E18,0)</f>
        <v>9.9755784061696655</v>
      </c>
    </row>
    <row r="19" spans="1:6" x14ac:dyDescent="0.2">
      <c r="A19" s="4" t="s">
        <v>44</v>
      </c>
      <c r="B19" s="39" t="s">
        <v>295</v>
      </c>
      <c r="C19" s="32">
        <f>IFERROR(('Cash Flow'!C19-'Cash Flow'!B19)/'Cash Flow'!B19,0)</f>
        <v>0.14660795825179387</v>
      </c>
      <c r="D19" s="32">
        <f>IFERROR(('Cash Flow'!D19-'Cash Flow'!C19)/'Cash Flow'!C19,0)</f>
        <v>9.0883231403783252E-2</v>
      </c>
      <c r="E19" s="32">
        <f>IFERROR(('Cash Flow'!E19-'Cash Flow'!D19)/'Cash Flow'!D19,0)</f>
        <v>3.650586701434159E-3</v>
      </c>
      <c r="F19" s="32">
        <f>IFERROR(('Cash Flow'!F19-'Cash Flow'!E19)/'Cash Flow'!E19,0)</f>
        <v>7.5733956871914782E-2</v>
      </c>
    </row>
    <row r="20" spans="1:6" x14ac:dyDescent="0.2">
      <c r="A20" s="9" t="s">
        <v>209</v>
      </c>
      <c r="B20" s="39" t="s">
        <v>295</v>
      </c>
      <c r="C20" s="33">
        <f>IFERROR(('Cash Flow'!C20-'Cash Flow'!B20)/'Cash Flow'!B20,0)</f>
        <v>0.14660795825179387</v>
      </c>
      <c r="D20" s="33">
        <f>IFERROR(('Cash Flow'!D20-'Cash Flow'!C20)/'Cash Flow'!C20,0)</f>
        <v>9.0883231403783252E-2</v>
      </c>
      <c r="E20" s="33">
        <f>IFERROR(('Cash Flow'!E20-'Cash Flow'!D20)/'Cash Flow'!D20,0)</f>
        <v>3.650586701434159E-3</v>
      </c>
      <c r="F20" s="33">
        <f>IFERROR(('Cash Flow'!F20-'Cash Flow'!E20)/'Cash Flow'!E20,0)</f>
        <v>7.5733956871914782E-2</v>
      </c>
    </row>
    <row r="21" spans="1:6" x14ac:dyDescent="0.2">
      <c r="A21" s="4"/>
      <c r="B21" s="41"/>
      <c r="C21" s="34"/>
      <c r="D21" s="34"/>
      <c r="E21" s="34"/>
      <c r="F21" s="34"/>
    </row>
    <row r="22" spans="1:6" x14ac:dyDescent="0.2">
      <c r="A22" s="4" t="s">
        <v>210</v>
      </c>
      <c r="B22" s="39" t="s">
        <v>295</v>
      </c>
      <c r="C22" s="32">
        <f>IFERROR(('Cash Flow'!C22-'Cash Flow'!B22)/'Cash Flow'!B22,0)</f>
        <v>3.6585365853658534E-2</v>
      </c>
      <c r="D22" s="32">
        <f>IFERROR(('Cash Flow'!D22-'Cash Flow'!C22)/'Cash Flow'!C22,0)</f>
        <v>1.1764705882352941E-2</v>
      </c>
      <c r="E22" s="32">
        <f>IFERROR(('Cash Flow'!E22-'Cash Flow'!D22)/'Cash Flow'!D22,0)</f>
        <v>-4.6511627906976744E-2</v>
      </c>
      <c r="F22" s="32">
        <f>IFERROR(('Cash Flow'!F22-'Cash Flow'!E22)/'Cash Flow'!E22,0)</f>
        <v>-0.13414634146341464</v>
      </c>
    </row>
    <row r="23" spans="1:6" x14ac:dyDescent="0.2">
      <c r="A23" s="4" t="s">
        <v>211</v>
      </c>
      <c r="B23" s="39" t="s">
        <v>295</v>
      </c>
      <c r="C23" s="32">
        <f>IFERROR(('Cash Flow'!C23-'Cash Flow'!B23)/'Cash Flow'!B23,0)</f>
        <v>0</v>
      </c>
      <c r="D23" s="32">
        <f>IFERROR(('Cash Flow'!D23-'Cash Flow'!C23)/'Cash Flow'!C23,0)</f>
        <v>0</v>
      </c>
      <c r="E23" s="32">
        <f>IFERROR(('Cash Flow'!E23-'Cash Flow'!D23)/'Cash Flow'!D23,0)</f>
        <v>0</v>
      </c>
      <c r="F23" s="32">
        <f>IFERROR(('Cash Flow'!F23-'Cash Flow'!E23)/'Cash Flow'!E23,0)</f>
        <v>0</v>
      </c>
    </row>
    <row r="24" spans="1:6" x14ac:dyDescent="0.2">
      <c r="A24" s="4" t="s">
        <v>212</v>
      </c>
      <c r="B24" s="39" t="s">
        <v>295</v>
      </c>
      <c r="C24" s="32">
        <f>IFERROR(('Cash Flow'!C24-'Cash Flow'!B24)/'Cash Flow'!B24,0)</f>
        <v>0.35978835978835977</v>
      </c>
      <c r="D24" s="32">
        <f>IFERROR(('Cash Flow'!D24-'Cash Flow'!C24)/'Cash Flow'!C24,0)</f>
        <v>0.15953307392996108</v>
      </c>
      <c r="E24" s="32">
        <f>IFERROR(('Cash Flow'!E24-'Cash Flow'!D24)/'Cash Flow'!D24,0)</f>
        <v>0.3976510067114094</v>
      </c>
      <c r="F24" s="32">
        <f>IFERROR(('Cash Flow'!F24-'Cash Flow'!E24)/'Cash Flow'!E24,0)</f>
        <v>0.16686674669867949</v>
      </c>
    </row>
    <row r="25" spans="1:6" x14ac:dyDescent="0.2">
      <c r="A25" s="4" t="s">
        <v>213</v>
      </c>
      <c r="B25" s="39" t="s">
        <v>295</v>
      </c>
      <c r="C25" s="32">
        <f>IFERROR(('Cash Flow'!C25-'Cash Flow'!B25)/'Cash Flow'!B25,0)</f>
        <v>-2.7246376811594204</v>
      </c>
      <c r="D25" s="32">
        <f>IFERROR(('Cash Flow'!D25-'Cash Flow'!C25)/'Cash Flow'!C25,0)</f>
        <v>14.546218487394958</v>
      </c>
      <c r="E25" s="32">
        <f>IFERROR(('Cash Flow'!E25-'Cash Flow'!D25)/'Cash Flow'!D25,0)</f>
        <v>-0.84810810810810811</v>
      </c>
      <c r="F25" s="32">
        <f>IFERROR(('Cash Flow'!F25-'Cash Flow'!E25)/'Cash Flow'!E25,0)</f>
        <v>0.16725978647686832</v>
      </c>
    </row>
    <row r="26" spans="1:6" x14ac:dyDescent="0.2">
      <c r="A26" s="4" t="s">
        <v>214</v>
      </c>
      <c r="B26" s="39" t="s">
        <v>295</v>
      </c>
      <c r="C26" s="32">
        <f>IFERROR(('Cash Flow'!C26-'Cash Flow'!B26)/'Cash Flow'!B26,0)</f>
        <v>-1.1313969571230982</v>
      </c>
      <c r="D26" s="32">
        <f>IFERROR(('Cash Flow'!D26-'Cash Flow'!C26)/'Cash Flow'!C26,0)</f>
        <v>13.542105263157895</v>
      </c>
      <c r="E26" s="32">
        <f>IFERROR(('Cash Flow'!E26-'Cash Flow'!D26)/'Cash Flow'!D26,0)</f>
        <v>-2.2960550126673906</v>
      </c>
      <c r="F26" s="32">
        <f>IFERROR(('Cash Flow'!F26-'Cash Flow'!E26)/'Cash Flow'!E26,0)</f>
        <v>-0.50404914828260261</v>
      </c>
    </row>
    <row r="27" spans="1:6" x14ac:dyDescent="0.2">
      <c r="A27" s="4" t="s">
        <v>215</v>
      </c>
      <c r="B27" s="39" t="s">
        <v>295</v>
      </c>
      <c r="C27" s="32">
        <f>IFERROR(('Cash Flow'!C27-'Cash Flow'!B27)/'Cash Flow'!B27,0)</f>
        <v>-3.5161662817551962</v>
      </c>
      <c r="D27" s="32">
        <f>IFERROR(('Cash Flow'!D27-'Cash Flow'!C27)/'Cash Flow'!C27,0)</f>
        <v>0.63148233134465348</v>
      </c>
      <c r="E27" s="32">
        <f>IFERROR(('Cash Flow'!E27-'Cash Flow'!D27)/'Cash Flow'!D27,0)</f>
        <v>-0.86272855133614623</v>
      </c>
      <c r="F27" s="32">
        <f>IFERROR(('Cash Flow'!F27-'Cash Flow'!E27)/'Cash Flow'!E27,0)</f>
        <v>-2.0655737704918034</v>
      </c>
    </row>
    <row r="28" spans="1:6" x14ac:dyDescent="0.2">
      <c r="A28" s="4" t="s">
        <v>216</v>
      </c>
      <c r="B28" s="39" t="s">
        <v>295</v>
      </c>
      <c r="C28" s="32">
        <f>IFERROR(('Cash Flow'!C28-'Cash Flow'!B28)/'Cash Flow'!B28,0)</f>
        <v>0.59047619047619049</v>
      </c>
      <c r="D28" s="32">
        <f>IFERROR(('Cash Flow'!D28-'Cash Flow'!C28)/'Cash Flow'!C28,0)</f>
        <v>-4.8982035928143715</v>
      </c>
      <c r="E28" s="32">
        <f>IFERROR(('Cash Flow'!E28-'Cash Flow'!D28)/'Cash Flow'!D28,0)</f>
        <v>-2.4708141321044548</v>
      </c>
      <c r="F28" s="32">
        <f>IFERROR(('Cash Flow'!F28-'Cash Flow'!E28)/'Cash Flow'!E28,0)</f>
        <v>-0.54986945169712798</v>
      </c>
    </row>
    <row r="29" spans="1:6" x14ac:dyDescent="0.2">
      <c r="A29" s="4" t="s">
        <v>217</v>
      </c>
      <c r="B29" s="39" t="s">
        <v>295</v>
      </c>
      <c r="C29" s="32">
        <f>IFERROR(('Cash Flow'!C29-'Cash Flow'!B29)/'Cash Flow'!B29,0)</f>
        <v>0</v>
      </c>
      <c r="D29" s="32">
        <f>IFERROR(('Cash Flow'!D29-'Cash Flow'!C29)/'Cash Flow'!C29,0)</f>
        <v>-3.0425</v>
      </c>
      <c r="E29" s="32">
        <f>IFERROR(('Cash Flow'!E29-'Cash Flow'!D29)/'Cash Flow'!D29,0)</f>
        <v>-2.2105263157894739</v>
      </c>
      <c r="F29" s="32">
        <f>IFERROR(('Cash Flow'!F29-'Cash Flow'!E29)/'Cash Flow'!E29,0)</f>
        <v>-1.2750252780586451</v>
      </c>
    </row>
    <row r="30" spans="1:6" x14ac:dyDescent="0.2">
      <c r="A30" s="9" t="s">
        <v>218</v>
      </c>
      <c r="B30" s="39" t="s">
        <v>295</v>
      </c>
      <c r="C30" s="33">
        <f>IFERROR(('Cash Flow'!C30-'Cash Flow'!B30)/'Cash Flow'!B30,0)</f>
        <v>0.21759704844401667</v>
      </c>
      <c r="D30" s="33">
        <f>IFERROR(('Cash Flow'!D30-'Cash Flow'!C30)/'Cash Flow'!C30,0)</f>
        <v>-0.89730584282985315</v>
      </c>
      <c r="E30" s="33">
        <f>IFERROR(('Cash Flow'!E30-'Cash Flow'!D30)/'Cash Flow'!D30,0)</f>
        <v>4.4567030147530469</v>
      </c>
      <c r="F30" s="33">
        <f>IFERROR(('Cash Flow'!F30-'Cash Flow'!E30)/'Cash Flow'!E30,0)</f>
        <v>1.0600681791465851</v>
      </c>
    </row>
    <row r="31" spans="1:6" x14ac:dyDescent="0.2">
      <c r="A31" s="4"/>
      <c r="B31" s="41"/>
      <c r="C31" s="34"/>
      <c r="D31" s="34"/>
      <c r="E31" s="34"/>
      <c r="F31" s="34"/>
    </row>
    <row r="32" spans="1:6" x14ac:dyDescent="0.2">
      <c r="A32" s="4" t="s">
        <v>219</v>
      </c>
      <c r="B32" s="39" t="s">
        <v>295</v>
      </c>
      <c r="C32" s="32">
        <f>IFERROR(('Cash Flow'!C32-'Cash Flow'!B32)/'Cash Flow'!B32,0)</f>
        <v>0.20309072781655035</v>
      </c>
      <c r="D32" s="32">
        <f>IFERROR(('Cash Flow'!D32-'Cash Flow'!C32)/'Cash Flow'!C32,0)</f>
        <v>-0.36388497555316152</v>
      </c>
      <c r="E32" s="32">
        <f>IFERROR(('Cash Flow'!E32-'Cash Flow'!D32)/'Cash Flow'!D32,0)</f>
        <v>9.2496091714434597E-2</v>
      </c>
      <c r="F32" s="32">
        <f>IFERROR(('Cash Flow'!F32-'Cash Flow'!E32)/'Cash Flow'!E32,0)</f>
        <v>0.89088957786787504</v>
      </c>
    </row>
    <row r="33" spans="1:6" x14ac:dyDescent="0.2">
      <c r="A33" s="4" t="s">
        <v>220</v>
      </c>
      <c r="B33" s="39" t="s">
        <v>295</v>
      </c>
      <c r="C33" s="32">
        <f>IFERROR(('Cash Flow'!C33-'Cash Flow'!B33)/'Cash Flow'!B33,0)</f>
        <v>0</v>
      </c>
      <c r="D33" s="32">
        <f>IFERROR(('Cash Flow'!D33-'Cash Flow'!C33)/'Cash Flow'!C33,0)</f>
        <v>0</v>
      </c>
      <c r="E33" s="32">
        <f>IFERROR(('Cash Flow'!E33-'Cash Flow'!D33)/'Cash Flow'!D33,0)</f>
        <v>0</v>
      </c>
      <c r="F33" s="32">
        <f>IFERROR(('Cash Flow'!F33-'Cash Flow'!E33)/'Cash Flow'!E33,0)</f>
        <v>0</v>
      </c>
    </row>
    <row r="34" spans="1:6" x14ac:dyDescent="0.2">
      <c r="A34" s="4" t="s">
        <v>221</v>
      </c>
      <c r="B34" s="39" t="s">
        <v>295</v>
      </c>
      <c r="C34" s="32">
        <f>IFERROR(('Cash Flow'!C34-'Cash Flow'!B34)/'Cash Flow'!B34,0)</f>
        <v>0</v>
      </c>
      <c r="D34" s="32">
        <f>IFERROR(('Cash Flow'!D34-'Cash Flow'!C34)/'Cash Flow'!C34,0)</f>
        <v>0</v>
      </c>
      <c r="E34" s="32">
        <f>IFERROR(('Cash Flow'!E34-'Cash Flow'!D34)/'Cash Flow'!D34,0)</f>
        <v>0</v>
      </c>
      <c r="F34" s="32">
        <f>IFERROR(('Cash Flow'!F34-'Cash Flow'!E34)/'Cash Flow'!E34,0)</f>
        <v>0</v>
      </c>
    </row>
    <row r="35" spans="1:6" x14ac:dyDescent="0.2">
      <c r="A35" s="4" t="s">
        <v>222</v>
      </c>
      <c r="B35" s="39" t="s">
        <v>295</v>
      </c>
      <c r="C35" s="32">
        <f>IFERROR(('Cash Flow'!C35-'Cash Flow'!B35)/'Cash Flow'!B35,0)</f>
        <v>0</v>
      </c>
      <c r="D35" s="32">
        <f>IFERROR(('Cash Flow'!D35-'Cash Flow'!C35)/'Cash Flow'!C35,0)</f>
        <v>0</v>
      </c>
      <c r="E35" s="32">
        <f>IFERROR(('Cash Flow'!E35-'Cash Flow'!D35)/'Cash Flow'!D35,0)</f>
        <v>0</v>
      </c>
      <c r="F35" s="32">
        <f>IFERROR(('Cash Flow'!F35-'Cash Flow'!E35)/'Cash Flow'!E35,0)</f>
        <v>0</v>
      </c>
    </row>
    <row r="36" spans="1:6" x14ac:dyDescent="0.2">
      <c r="A36" s="4" t="s">
        <v>223</v>
      </c>
      <c r="B36" s="39" t="s">
        <v>295</v>
      </c>
      <c r="C36" s="32">
        <f>IFERROR(('Cash Flow'!C36-'Cash Flow'!B36)/'Cash Flow'!B36,0)</f>
        <v>-0.85335856196783344</v>
      </c>
      <c r="D36" s="32">
        <f>IFERROR(('Cash Flow'!D36-'Cash Flow'!C36)/'Cash Flow'!C36,0)</f>
        <v>-6.6</v>
      </c>
      <c r="E36" s="32">
        <f>IFERROR(('Cash Flow'!E36-'Cash Flow'!D36)/'Cash Flow'!D36,0)</f>
        <v>-1.2361751152073732</v>
      </c>
      <c r="F36" s="32">
        <f>IFERROR(('Cash Flow'!F36-'Cash Flow'!E36)/'Cash Flow'!E36,0)</f>
        <v>-6.3414634146341464E-2</v>
      </c>
    </row>
    <row r="37" spans="1:6" x14ac:dyDescent="0.2">
      <c r="A37" s="4" t="s">
        <v>224</v>
      </c>
      <c r="B37" s="39" t="s">
        <v>295</v>
      </c>
      <c r="C37" s="32">
        <f>IFERROR(('Cash Flow'!C37-'Cash Flow'!B37)/'Cash Flow'!B37,0)</f>
        <v>0</v>
      </c>
      <c r="D37" s="32">
        <f>IFERROR(('Cash Flow'!D37-'Cash Flow'!C37)/'Cash Flow'!C37,0)</f>
        <v>0</v>
      </c>
      <c r="E37" s="32">
        <f>IFERROR(('Cash Flow'!E37-'Cash Flow'!D37)/'Cash Flow'!D37,0)</f>
        <v>0</v>
      </c>
      <c r="F37" s="32">
        <f>IFERROR(('Cash Flow'!F37-'Cash Flow'!E37)/'Cash Flow'!E37,0)</f>
        <v>0</v>
      </c>
    </row>
    <row r="38" spans="1:6" x14ac:dyDescent="0.2">
      <c r="A38" s="4" t="s">
        <v>225</v>
      </c>
      <c r="B38" s="39" t="s">
        <v>295</v>
      </c>
      <c r="C38" s="32">
        <f>IFERROR(('Cash Flow'!C38-'Cash Flow'!B38)/'Cash Flow'!B38,0)</f>
        <v>-1.5040160642570282</v>
      </c>
      <c r="D38" s="32">
        <f>IFERROR(('Cash Flow'!D38-'Cash Flow'!C38)/'Cash Flow'!C38,0)</f>
        <v>-3.4581673306772909</v>
      </c>
      <c r="E38" s="32">
        <f>IFERROR(('Cash Flow'!E38-'Cash Flow'!D38)/'Cash Flow'!D38,0)</f>
        <v>-0.5429497568881686</v>
      </c>
      <c r="F38" s="32">
        <f>IFERROR(('Cash Flow'!F38-'Cash Flow'!E38)/'Cash Flow'!E38,0)</f>
        <v>5.957446808510638</v>
      </c>
    </row>
    <row r="39" spans="1:6" x14ac:dyDescent="0.2">
      <c r="A39" s="9" t="s">
        <v>226</v>
      </c>
      <c r="B39" s="39" t="s">
        <v>295</v>
      </c>
      <c r="C39" s="33">
        <f>IFERROR(('Cash Flow'!C39-'Cash Flow'!B39)/'Cash Flow'!B39,0)</f>
        <v>9.4059873453583909E-2</v>
      </c>
      <c r="D39" s="33">
        <f>IFERROR(('Cash Flow'!D39-'Cash Flow'!C39)/'Cash Flow'!C39,0)</f>
        <v>-0.46560207164436773</v>
      </c>
      <c r="E39" s="33">
        <f>IFERROR(('Cash Flow'!E39-'Cash Flow'!D39)/'Cash Flow'!D39,0)</f>
        <v>0.34210951381036991</v>
      </c>
      <c r="F39" s="33">
        <f>IFERROR(('Cash Flow'!F39-'Cash Flow'!E39)/'Cash Flow'!E39,0)</f>
        <v>0.69539054037790349</v>
      </c>
    </row>
    <row r="40" spans="1:6" x14ac:dyDescent="0.2">
      <c r="A40" s="4"/>
      <c r="B40" s="41"/>
      <c r="C40" s="34"/>
      <c r="D40" s="34"/>
      <c r="E40" s="34"/>
      <c r="F40" s="34"/>
    </row>
    <row r="41" spans="1:6" x14ac:dyDescent="0.2">
      <c r="A41" s="4" t="s">
        <v>227</v>
      </c>
      <c r="B41" s="39" t="s">
        <v>295</v>
      </c>
      <c r="C41" s="32">
        <f>IFERROR(('Cash Flow'!C41-'Cash Flow'!B41)/'Cash Flow'!B41,0)</f>
        <v>0</v>
      </c>
      <c r="D41" s="32">
        <f>IFERROR(('Cash Flow'!D41-'Cash Flow'!C41)/'Cash Flow'!C41,0)</f>
        <v>0</v>
      </c>
      <c r="E41" s="32">
        <f>IFERROR(('Cash Flow'!E41-'Cash Flow'!D41)/'Cash Flow'!D41,0)</f>
        <v>0</v>
      </c>
      <c r="F41" s="32">
        <f>IFERROR(('Cash Flow'!F41-'Cash Flow'!E41)/'Cash Flow'!E41,0)</f>
        <v>0</v>
      </c>
    </row>
    <row r="42" spans="1:6" x14ac:dyDescent="0.2">
      <c r="A42" s="4" t="s">
        <v>228</v>
      </c>
      <c r="B42" s="39" t="s">
        <v>295</v>
      </c>
      <c r="C42" s="32">
        <f>IFERROR(('Cash Flow'!C42-'Cash Flow'!B42)/'Cash Flow'!B42,0)</f>
        <v>0.6835016835016835</v>
      </c>
      <c r="D42" s="32">
        <f>IFERROR(('Cash Flow'!D42-'Cash Flow'!C42)/'Cash Flow'!C42,0)</f>
        <v>2.3580000000000001</v>
      </c>
      <c r="E42" s="32">
        <f>IFERROR(('Cash Flow'!E42-'Cash Flow'!D42)/'Cash Flow'!D42,0)</f>
        <v>-0.85125074449076832</v>
      </c>
      <c r="F42" s="32">
        <f>IFERROR(('Cash Flow'!F42-'Cash Flow'!E42)/'Cash Flow'!E42,0)</f>
        <v>3.4344344344344346</v>
      </c>
    </row>
    <row r="43" spans="1:6" x14ac:dyDescent="0.2">
      <c r="A43" s="9" t="s">
        <v>229</v>
      </c>
      <c r="B43" s="39" t="s">
        <v>295</v>
      </c>
      <c r="C43" s="33">
        <f>IFERROR(('Cash Flow'!C43-'Cash Flow'!B43)/'Cash Flow'!B43,0)</f>
        <v>0.6835016835016835</v>
      </c>
      <c r="D43" s="33">
        <f>IFERROR(('Cash Flow'!D43-'Cash Flow'!C43)/'Cash Flow'!C43,0)</f>
        <v>2.3580000000000001</v>
      </c>
      <c r="E43" s="33">
        <f>IFERROR(('Cash Flow'!E43-'Cash Flow'!D43)/'Cash Flow'!D43,0)</f>
        <v>-0.85125074449076832</v>
      </c>
      <c r="F43" s="33">
        <f>IFERROR(('Cash Flow'!F43-'Cash Flow'!E43)/'Cash Flow'!E43,0)</f>
        <v>3.4344344344344346</v>
      </c>
    </row>
    <row r="44" spans="1:6" x14ac:dyDescent="0.2">
      <c r="A44" s="4" t="s">
        <v>230</v>
      </c>
      <c r="B44" s="39" t="s">
        <v>295</v>
      </c>
      <c r="C44" s="32">
        <f>IFERROR(('Cash Flow'!C44-'Cash Flow'!B44)/'Cash Flow'!B44,0)</f>
        <v>0</v>
      </c>
      <c r="D44" s="32">
        <f>IFERROR(('Cash Flow'!D44-'Cash Flow'!C44)/'Cash Flow'!C44,0)</f>
        <v>0</v>
      </c>
      <c r="E44" s="32">
        <f>IFERROR(('Cash Flow'!E44-'Cash Flow'!D44)/'Cash Flow'!D44,0)</f>
        <v>0</v>
      </c>
      <c r="F44" s="32">
        <f>IFERROR(('Cash Flow'!F44-'Cash Flow'!E44)/'Cash Flow'!E44,0)</f>
        <v>0</v>
      </c>
    </row>
    <row r="45" spans="1:6" x14ac:dyDescent="0.2">
      <c r="A45" s="4" t="s">
        <v>231</v>
      </c>
      <c r="B45" s="39" t="s">
        <v>295</v>
      </c>
      <c r="C45" s="32">
        <f>IFERROR(('Cash Flow'!C45-'Cash Flow'!B45)/'Cash Flow'!B45,0)</f>
        <v>0.33684210526315789</v>
      </c>
      <c r="D45" s="32">
        <f>IFERROR(('Cash Flow'!D45-'Cash Flow'!C45)/'Cash Flow'!C45,0)</f>
        <v>-0.62549212598425197</v>
      </c>
      <c r="E45" s="32">
        <f>IFERROR(('Cash Flow'!E45-'Cash Flow'!D45)/'Cash Flow'!D45,0)</f>
        <v>1.4927726675427069</v>
      </c>
      <c r="F45" s="32">
        <f>IFERROR(('Cash Flow'!F45-'Cash Flow'!E45)/'Cash Flow'!E45,0)</f>
        <v>1.4348972061149183</v>
      </c>
    </row>
    <row r="46" spans="1:6" x14ac:dyDescent="0.2">
      <c r="A46" s="9" t="s">
        <v>232</v>
      </c>
      <c r="B46" s="39" t="s">
        <v>295</v>
      </c>
      <c r="C46" s="33">
        <f>IFERROR(('Cash Flow'!C46-'Cash Flow'!B46)/'Cash Flow'!B46,0)</f>
        <v>0.33684210526315789</v>
      </c>
      <c r="D46" s="33">
        <f>IFERROR(('Cash Flow'!D46-'Cash Flow'!C46)/'Cash Flow'!C46,0)</f>
        <v>-0.62549212598425197</v>
      </c>
      <c r="E46" s="33">
        <f>IFERROR(('Cash Flow'!E46-'Cash Flow'!D46)/'Cash Flow'!D46,0)</f>
        <v>1.4927726675427069</v>
      </c>
      <c r="F46" s="33">
        <f>IFERROR(('Cash Flow'!F46-'Cash Flow'!E46)/'Cash Flow'!E46,0)</f>
        <v>1.4348972061149183</v>
      </c>
    </row>
    <row r="47" spans="1:6" x14ac:dyDescent="0.2">
      <c r="A47" s="4"/>
      <c r="B47" s="41"/>
      <c r="C47" s="34"/>
      <c r="D47" s="34"/>
      <c r="E47" s="34"/>
      <c r="F47" s="34"/>
    </row>
    <row r="48" spans="1:6" x14ac:dyDescent="0.2">
      <c r="A48" s="4" t="s">
        <v>233</v>
      </c>
      <c r="B48" s="39" t="s">
        <v>295</v>
      </c>
      <c r="C48" s="32">
        <f>IFERROR(('Cash Flow'!C48-'Cash Flow'!B48)/'Cash Flow'!B48,0)</f>
        <v>1.0266666666666666</v>
      </c>
      <c r="D48" s="32">
        <f>IFERROR(('Cash Flow'!D48-'Cash Flow'!C48)/'Cash Flow'!C48,0)</f>
        <v>-0.82524671052631582</v>
      </c>
      <c r="E48" s="32">
        <f>IFERROR(('Cash Flow'!E48-'Cash Flow'!D48)/'Cash Flow'!D48,0)</f>
        <v>-0.29411764705882354</v>
      </c>
      <c r="F48" s="32">
        <f>IFERROR(('Cash Flow'!F48-'Cash Flow'!E48)/'Cash Flow'!E48,0)</f>
        <v>0</v>
      </c>
    </row>
    <row r="49" spans="1:6" x14ac:dyDescent="0.2">
      <c r="A49" s="4"/>
      <c r="B49" s="41"/>
      <c r="C49" s="34"/>
      <c r="D49" s="34"/>
      <c r="E49" s="34"/>
      <c r="F49" s="34"/>
    </row>
    <row r="50" spans="1:6" x14ac:dyDescent="0.2">
      <c r="A50" s="4" t="s">
        <v>234</v>
      </c>
      <c r="B50" s="39" t="s">
        <v>295</v>
      </c>
      <c r="C50" s="32">
        <f>IFERROR(('Cash Flow'!C50-'Cash Flow'!B50)/'Cash Flow'!B50,0)</f>
        <v>0</v>
      </c>
      <c r="D50" s="32">
        <f>IFERROR(('Cash Flow'!D50-'Cash Flow'!C50)/'Cash Flow'!C50,0)</f>
        <v>9.3275488069414311E-2</v>
      </c>
      <c r="E50" s="32">
        <f>IFERROR(('Cash Flow'!E50-'Cash Flow'!D50)/'Cash Flow'!D50,0)</f>
        <v>1.7857142857142856E-2</v>
      </c>
      <c r="F50" s="32">
        <f>IFERROR(('Cash Flow'!F50-'Cash Flow'!E50)/'Cash Flow'!E50,0)</f>
        <v>1.7543859649122806E-2</v>
      </c>
    </row>
    <row r="51" spans="1:6" x14ac:dyDescent="0.2">
      <c r="A51" s="9" t="s">
        <v>235</v>
      </c>
      <c r="B51" s="39" t="s">
        <v>295</v>
      </c>
      <c r="C51" s="33">
        <f>IFERROR(('Cash Flow'!C51-'Cash Flow'!B51)/'Cash Flow'!B51,0)</f>
        <v>0</v>
      </c>
      <c r="D51" s="33">
        <f>IFERROR(('Cash Flow'!D51-'Cash Flow'!C51)/'Cash Flow'!C51,0)</f>
        <v>9.3275488069414311E-2</v>
      </c>
      <c r="E51" s="33">
        <f>IFERROR(('Cash Flow'!E51-'Cash Flow'!D51)/'Cash Flow'!D51,0)</f>
        <v>1.7857142857142856E-2</v>
      </c>
      <c r="F51" s="33">
        <f>IFERROR(('Cash Flow'!F51-'Cash Flow'!E51)/'Cash Flow'!E51,0)</f>
        <v>1.7543859649122806E-2</v>
      </c>
    </row>
    <row r="52" spans="1:6" x14ac:dyDescent="0.2">
      <c r="A52" s="4"/>
      <c r="B52" s="41"/>
      <c r="C52" s="34"/>
      <c r="D52" s="34"/>
      <c r="E52" s="34"/>
      <c r="F52" s="34"/>
    </row>
    <row r="53" spans="1:6" x14ac:dyDescent="0.2">
      <c r="A53" s="4" t="s">
        <v>236</v>
      </c>
      <c r="B53" s="39" t="s">
        <v>295</v>
      </c>
      <c r="C53" s="32">
        <f>IFERROR(('Cash Flow'!C53-'Cash Flow'!B53)/'Cash Flow'!B53,0)</f>
        <v>0</v>
      </c>
      <c r="D53" s="32">
        <f>IFERROR(('Cash Flow'!D53-'Cash Flow'!C53)/'Cash Flow'!C53,0)</f>
        <v>0</v>
      </c>
      <c r="E53" s="32">
        <f>IFERROR(('Cash Flow'!E53-'Cash Flow'!D53)/'Cash Flow'!D53,0)</f>
        <v>0</v>
      </c>
      <c r="F53" s="32">
        <f>IFERROR(('Cash Flow'!F53-'Cash Flow'!E53)/'Cash Flow'!E53,0)</f>
        <v>0</v>
      </c>
    </row>
    <row r="54" spans="1:6" x14ac:dyDescent="0.2">
      <c r="A54" s="4" t="s">
        <v>237</v>
      </c>
      <c r="B54" s="39" t="s">
        <v>295</v>
      </c>
      <c r="C54" s="32">
        <f>IFERROR(('Cash Flow'!C54-'Cash Flow'!B54)/'Cash Flow'!B54,0)</f>
        <v>-0.77911646586345384</v>
      </c>
      <c r="D54" s="32">
        <f>IFERROR(('Cash Flow'!D54-'Cash Flow'!C54)/'Cash Flow'!C54,0)</f>
        <v>-0.21818181818181817</v>
      </c>
      <c r="E54" s="32">
        <f>IFERROR(('Cash Flow'!E54-'Cash Flow'!D54)/'Cash Flow'!D54,0)</f>
        <v>2.0465116279069768</v>
      </c>
      <c r="F54" s="32">
        <f>IFERROR(('Cash Flow'!F54-'Cash Flow'!E54)/'Cash Flow'!E54,0)</f>
        <v>6.1068702290076333E-2</v>
      </c>
    </row>
    <row r="55" spans="1:6" x14ac:dyDescent="0.2">
      <c r="A55" s="9" t="s">
        <v>238</v>
      </c>
      <c r="B55" s="39" t="s">
        <v>295</v>
      </c>
      <c r="C55" s="33">
        <f>IFERROR(('Cash Flow'!C55-'Cash Flow'!B55)/'Cash Flow'!B55,0)</f>
        <v>0.67321729365524985</v>
      </c>
      <c r="D55" s="33">
        <f>IFERROR(('Cash Flow'!D55-'Cash Flow'!C55)/'Cash Flow'!C55,0)</f>
        <v>-2.6721476510067115</v>
      </c>
      <c r="E55" s="33">
        <f>IFERROR(('Cash Flow'!E55-'Cash Flow'!D55)/'Cash Flow'!D55,0)</f>
        <v>-1.3696568332329921</v>
      </c>
      <c r="F55" s="33">
        <f>IFERROR(('Cash Flow'!F55-'Cash Flow'!E55)/'Cash Flow'!E55,0)</f>
        <v>-0.53854505971769817</v>
      </c>
    </row>
    <row r="56" spans="1:6" x14ac:dyDescent="0.2">
      <c r="A56" s="4"/>
      <c r="B56" s="41"/>
      <c r="C56" s="34"/>
      <c r="D56" s="34"/>
      <c r="E56" s="34"/>
      <c r="F56" s="34"/>
    </row>
    <row r="57" spans="1:6" x14ac:dyDescent="0.2">
      <c r="A57" s="4" t="s">
        <v>239</v>
      </c>
      <c r="B57" s="39" t="s">
        <v>295</v>
      </c>
      <c r="C57" s="32">
        <f>IFERROR(('Cash Flow'!C57-'Cash Flow'!B57)/'Cash Flow'!B57,0)</f>
        <v>-3.5853658536585367</v>
      </c>
      <c r="D57" s="32">
        <f>IFERROR(('Cash Flow'!D57-'Cash Flow'!C57)/'Cash Flow'!C57,0)</f>
        <v>-0.67924528301886788</v>
      </c>
      <c r="E57" s="32">
        <f>IFERROR(('Cash Flow'!E57-'Cash Flow'!D57)/'Cash Flow'!D57,0)</f>
        <v>-2.1764705882352939</v>
      </c>
      <c r="F57" s="32">
        <f>IFERROR(('Cash Flow'!F57-'Cash Flow'!E57)/'Cash Flow'!E57,0)</f>
        <v>-0.85</v>
      </c>
    </row>
    <row r="58" spans="1:6" x14ac:dyDescent="0.2">
      <c r="A58" s="9" t="s">
        <v>240</v>
      </c>
      <c r="B58" s="39" t="s">
        <v>295</v>
      </c>
      <c r="C58" s="36">
        <f>IFERROR(('Cash Flow'!C58-'Cash Flow'!B58)/'Cash Flow'!B58,0)</f>
        <v>2.6690647482014387</v>
      </c>
      <c r="D58" s="36">
        <f>IFERROR(('Cash Flow'!D58-'Cash Flow'!C58)/'Cash Flow'!C58,0)</f>
        <v>-0.3784313725490196</v>
      </c>
      <c r="E58" s="36">
        <f>IFERROR(('Cash Flow'!E58-'Cash Flow'!D58)/'Cash Flow'!D58,0)</f>
        <v>-6.0599369085173498</v>
      </c>
      <c r="F58" s="36">
        <f>IFERROR(('Cash Flow'!F58-'Cash Flow'!E58)/'Cash Flow'!E58,0)</f>
        <v>-2.617206982543641</v>
      </c>
    </row>
    <row r="59" spans="1:6" collapsed="1" x14ac:dyDescent="0.2">
      <c r="A59" s="4"/>
      <c r="B59" s="4"/>
      <c r="C59" s="4"/>
      <c r="D59" s="4"/>
      <c r="E59" s="4"/>
      <c r="F59" s="4"/>
    </row>
    <row r="60" spans="1:6" hidden="1" outlineLevel="1" x14ac:dyDescent="0.2">
      <c r="A60" s="9" t="s">
        <v>86</v>
      </c>
      <c r="B60" s="4"/>
      <c r="C60" s="4"/>
      <c r="D60" s="4"/>
      <c r="E60" s="4"/>
      <c r="F60" s="4"/>
    </row>
    <row r="61" spans="1:6" hidden="1" outlineLevel="1" x14ac:dyDescent="0.2">
      <c r="A61" s="4" t="s">
        <v>241</v>
      </c>
      <c r="B61" s="15"/>
      <c r="C61" s="15">
        <v>154</v>
      </c>
      <c r="D61" s="15">
        <v>323</v>
      </c>
      <c r="E61" s="15">
        <v>503</v>
      </c>
      <c r="F61" s="15">
        <v>418</v>
      </c>
    </row>
    <row r="62" spans="1:6" hidden="1" outlineLevel="1" x14ac:dyDescent="0.2">
      <c r="A62" s="4" t="s">
        <v>242</v>
      </c>
      <c r="B62" s="15"/>
      <c r="C62" s="15">
        <v>493</v>
      </c>
      <c r="D62" s="15">
        <v>532</v>
      </c>
      <c r="E62" s="15">
        <v>338</v>
      </c>
      <c r="F62" s="15">
        <v>583</v>
      </c>
    </row>
    <row r="63" spans="1:6" hidden="1" outlineLevel="1" x14ac:dyDescent="0.2">
      <c r="A63" s="4" t="s">
        <v>243</v>
      </c>
      <c r="B63" s="15"/>
      <c r="C63" s="15">
        <v>1499</v>
      </c>
      <c r="D63" s="15">
        <v>-3955.3</v>
      </c>
      <c r="E63" s="15">
        <v>400.375</v>
      </c>
      <c r="F63" s="15">
        <v>-891.5</v>
      </c>
    </row>
    <row r="64" spans="1:6" hidden="1" outlineLevel="1" x14ac:dyDescent="0.2">
      <c r="A64" s="4" t="s">
        <v>244</v>
      </c>
      <c r="B64" s="15"/>
      <c r="C64" s="15">
        <v>1617.125</v>
      </c>
      <c r="D64" s="15">
        <v>-3712.8</v>
      </c>
      <c r="E64" s="15">
        <v>751.625</v>
      </c>
      <c r="F64" s="15">
        <v>-593.4</v>
      </c>
    </row>
    <row r="65" spans="1:6" hidden="1" outlineLevel="1" x14ac:dyDescent="0.2">
      <c r="A65" s="4" t="s">
        <v>245</v>
      </c>
      <c r="B65" s="15"/>
      <c r="C65" s="15">
        <v>14</v>
      </c>
      <c r="D65" s="15">
        <v>2155</v>
      </c>
      <c r="E65" s="15">
        <v>291</v>
      </c>
      <c r="F65" s="15">
        <v>194</v>
      </c>
    </row>
    <row r="66" spans="1:6" hidden="1" outlineLevel="1" x14ac:dyDescent="0.2">
      <c r="A66" s="4" t="s">
        <v>246</v>
      </c>
      <c r="B66" s="15"/>
      <c r="C66" s="15">
        <v>-32</v>
      </c>
      <c r="D66" s="15">
        <v>5955</v>
      </c>
      <c r="E66" s="15">
        <v>-898</v>
      </c>
      <c r="F66" s="15">
        <v>-189</v>
      </c>
    </row>
    <row r="67" spans="1:6" hidden="1" outlineLevel="1" x14ac:dyDescent="0.2">
      <c r="A67" s="4" t="s">
        <v>99</v>
      </c>
      <c r="B67" s="24"/>
      <c r="C67" s="24">
        <v>45569</v>
      </c>
      <c r="D67" s="24">
        <v>45933</v>
      </c>
      <c r="E67" s="24">
        <v>45933</v>
      </c>
      <c r="F67" s="24">
        <v>45933</v>
      </c>
    </row>
    <row r="68" spans="1:6" hidden="1" outlineLevel="1" x14ac:dyDescent="0.2">
      <c r="A68" s="4" t="s">
        <v>100</v>
      </c>
      <c r="B68" s="14"/>
      <c r="C68" s="14" t="s">
        <v>101</v>
      </c>
      <c r="D68" s="14" t="s">
        <v>101</v>
      </c>
      <c r="E68" s="14" t="s">
        <v>101</v>
      </c>
      <c r="F68" s="14" t="s">
        <v>103</v>
      </c>
    </row>
    <row r="69" spans="1:6" hidden="1" outlineLevel="1" x14ac:dyDescent="0.2">
      <c r="A69" s="4" t="s">
        <v>104</v>
      </c>
      <c r="B69" s="14"/>
      <c r="C69" s="14" t="s">
        <v>105</v>
      </c>
      <c r="D69" s="14" t="s">
        <v>105</v>
      </c>
      <c r="E69" s="14" t="s">
        <v>105</v>
      </c>
      <c r="F69" s="14" t="s">
        <v>105</v>
      </c>
    </row>
    <row r="70" spans="1:6" x14ac:dyDescent="0.2">
      <c r="A70" s="4"/>
      <c r="B70" s="4"/>
      <c r="C70" s="4"/>
      <c r="D70" s="4"/>
      <c r="E70" s="4"/>
      <c r="F70" s="4"/>
    </row>
    <row r="71" spans="1:6" x14ac:dyDescent="0.2">
      <c r="A71" s="29"/>
      <c r="B71" s="10"/>
      <c r="C71" s="10"/>
      <c r="D71" s="10"/>
      <c r="E71" s="10"/>
      <c r="F71" s="10"/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5D8B-44A3-A847-81F7-120A107E9366}">
  <sheetPr>
    <outlinePr summaryBelow="0" summaryRight="0"/>
    <pageSetUpPr autoPageBreaks="0"/>
  </sheetPr>
  <dimension ref="A5:IT118"/>
  <sheetViews>
    <sheetView zoomScaleNormal="100" workbookViewId="0"/>
  </sheetViews>
  <sheetFormatPr defaultColWidth="11.5546875" defaultRowHeight="10.199999999999999" outlineLevelRow="1" x14ac:dyDescent="0.2"/>
  <cols>
    <col min="1" max="1" width="45.77734375" customWidth="1"/>
    <col min="2" max="6" width="14.77734375" customWidth="1"/>
    <col min="7" max="256" width="8.77734375" customWidth="1"/>
  </cols>
  <sheetData>
    <row r="5" spans="1:254" ht="16.2" x14ac:dyDescent="0.25">
      <c r="A5" s="1" t="s">
        <v>15</v>
      </c>
    </row>
    <row r="7" spans="1:254" x14ac:dyDescent="0.2">
      <c r="A7" s="2" t="s">
        <v>16</v>
      </c>
      <c r="B7" s="3" t="s">
        <v>17</v>
      </c>
      <c r="C7" t="s">
        <v>18</v>
      </c>
      <c r="D7" s="4" t="s">
        <v>0</v>
      </c>
      <c r="E7" s="3" t="s">
        <v>19</v>
      </c>
      <c r="F7" t="s">
        <v>20</v>
      </c>
    </row>
    <row r="8" spans="1:254" x14ac:dyDescent="0.2">
      <c r="A8" s="4"/>
      <c r="B8" s="3" t="s">
        <v>21</v>
      </c>
      <c r="C8" t="s">
        <v>22</v>
      </c>
      <c r="D8" s="4" t="s">
        <v>0</v>
      </c>
      <c r="E8" s="3" t="s">
        <v>23</v>
      </c>
      <c r="F8" t="s">
        <v>2</v>
      </c>
    </row>
    <row r="9" spans="1:254" x14ac:dyDescent="0.2">
      <c r="A9" s="4"/>
      <c r="B9" s="3" t="s">
        <v>24</v>
      </c>
      <c r="C9" t="s">
        <v>25</v>
      </c>
      <c r="D9" s="4" t="s">
        <v>0</v>
      </c>
      <c r="E9" s="3" t="s">
        <v>26</v>
      </c>
      <c r="F9" t="s">
        <v>1</v>
      </c>
    </row>
    <row r="10" spans="1:254" x14ac:dyDescent="0.2">
      <c r="A10" s="4"/>
      <c r="B10" s="3" t="s">
        <v>27</v>
      </c>
      <c r="C10" t="s">
        <v>3</v>
      </c>
      <c r="D10" s="4" t="s">
        <v>0</v>
      </c>
      <c r="E10" s="3" t="s">
        <v>28</v>
      </c>
      <c r="F10" s="5" t="s">
        <v>4</v>
      </c>
    </row>
    <row r="11" spans="1:254" x14ac:dyDescent="0.2">
      <c r="A11" s="4"/>
      <c r="B11" s="3" t="s">
        <v>29</v>
      </c>
      <c r="C11" t="s">
        <v>30</v>
      </c>
      <c r="D11" s="4" t="s">
        <v>0</v>
      </c>
      <c r="E11" s="18"/>
      <c r="F11" s="18"/>
    </row>
    <row r="14" spans="1:254" x14ac:dyDescent="0.2">
      <c r="A14" s="6" t="s">
        <v>31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30.6" x14ac:dyDescent="0.2">
      <c r="A15" s="7" t="s">
        <v>5</v>
      </c>
      <c r="B15" s="11" t="s">
        <v>32</v>
      </c>
      <c r="C15" s="11" t="s">
        <v>33</v>
      </c>
      <c r="D15" s="11" t="s">
        <v>34</v>
      </c>
      <c r="E15" s="11" t="s">
        <v>35</v>
      </c>
      <c r="F15" s="11" t="s">
        <v>36</v>
      </c>
    </row>
    <row r="16" spans="1:254" x14ac:dyDescent="0.2">
      <c r="A16" s="8" t="s">
        <v>6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</row>
    <row r="17" spans="1:6" x14ac:dyDescent="0.2">
      <c r="A17" s="9" t="s">
        <v>13</v>
      </c>
      <c r="B17" s="4"/>
      <c r="C17" s="4"/>
      <c r="D17" s="4"/>
      <c r="E17" s="4"/>
      <c r="F17" s="4"/>
    </row>
    <row r="18" spans="1:6" x14ac:dyDescent="0.2">
      <c r="A18" s="4" t="s">
        <v>37</v>
      </c>
      <c r="B18" s="32">
        <f>IFERROR('Income Statement'!B18/'Income Statement'!B$18,0)</f>
        <v>1</v>
      </c>
      <c r="C18" s="32">
        <f>IFERROR('Income Statement'!C18/'Income Statement'!C$18,0)</f>
        <v>1</v>
      </c>
      <c r="D18" s="32">
        <f>IFERROR('Income Statement'!D18/'Income Statement'!D$18,0)</f>
        <v>1</v>
      </c>
      <c r="E18" s="32">
        <f>IFERROR('Income Statement'!E18/'Income Statement'!E$18,0)</f>
        <v>1</v>
      </c>
      <c r="F18" s="32">
        <f>IFERROR('Income Statement'!F18/'Income Statement'!F$18,0)</f>
        <v>1</v>
      </c>
    </row>
    <row r="19" spans="1:6" x14ac:dyDescent="0.2">
      <c r="A19" s="4" t="s">
        <v>38</v>
      </c>
      <c r="B19" s="32">
        <f>IFERROR('Income Statement'!B19/'Income Statement'!B$18,0)</f>
        <v>0</v>
      </c>
      <c r="C19" s="32">
        <f>IFERROR('Income Statement'!C19/'Income Statement'!C$18,0)</f>
        <v>0</v>
      </c>
      <c r="D19" s="32">
        <f>IFERROR('Income Statement'!D19/'Income Statement'!D$18,0)</f>
        <v>0</v>
      </c>
      <c r="E19" s="32">
        <f>IFERROR('Income Statement'!E19/'Income Statement'!E$18,0)</f>
        <v>0</v>
      </c>
      <c r="F19" s="32">
        <f>IFERROR('Income Statement'!F19/'Income Statement'!F$18,0)</f>
        <v>0</v>
      </c>
    </row>
    <row r="20" spans="1:6" x14ac:dyDescent="0.2">
      <c r="A20" s="9" t="s">
        <v>39</v>
      </c>
      <c r="B20" s="33">
        <f>IFERROR('Income Statement'!B20/'Income Statement'!B$18,0)</f>
        <v>1</v>
      </c>
      <c r="C20" s="33">
        <f>IFERROR('Income Statement'!C20/'Income Statement'!C$18,0)</f>
        <v>1</v>
      </c>
      <c r="D20" s="33">
        <f>IFERROR('Income Statement'!D20/'Income Statement'!D$18,0)</f>
        <v>1</v>
      </c>
      <c r="E20" s="33">
        <f>IFERROR('Income Statement'!E20/'Income Statement'!E$18,0)</f>
        <v>1</v>
      </c>
      <c r="F20" s="33">
        <f>IFERROR('Income Statement'!F20/'Income Statement'!F$18,0)</f>
        <v>1</v>
      </c>
    </row>
    <row r="21" spans="1:6" x14ac:dyDescent="0.2">
      <c r="A21" s="4"/>
      <c r="B21" s="34"/>
      <c r="C21" s="34"/>
      <c r="D21" s="34"/>
      <c r="E21" s="34"/>
      <c r="F21" s="34"/>
    </row>
    <row r="22" spans="1:6" x14ac:dyDescent="0.2">
      <c r="A22" s="4" t="s">
        <v>40</v>
      </c>
      <c r="B22" s="32">
        <f>IFERROR('Income Statement'!B22/'Income Statement'!B$18,0)</f>
        <v>0.62201768633820609</v>
      </c>
      <c r="C22" s="32">
        <f>IFERROR('Income Statement'!C22/'Income Statement'!C$18,0)</f>
        <v>0.54815007477729372</v>
      </c>
      <c r="D22" s="32">
        <f>IFERROR('Income Statement'!D22/'Income Statement'!D$18,0)</f>
        <v>0.97329472329472333</v>
      </c>
      <c r="E22" s="32">
        <f>IFERROR('Income Statement'!E22/'Income Statement'!E$18,0)</f>
        <v>0.77647246226753219</v>
      </c>
      <c r="F22" s="32">
        <f>IFERROR('Income Statement'!F22/'Income Statement'!F$18,0)</f>
        <v>0.60209213976135689</v>
      </c>
    </row>
    <row r="23" spans="1:6" x14ac:dyDescent="0.2">
      <c r="A23" s="9" t="s">
        <v>41</v>
      </c>
      <c r="B23" s="33">
        <f>IFERROR('Income Statement'!B23/'Income Statement'!B$18,0)</f>
        <v>0.37798231366179391</v>
      </c>
      <c r="C23" s="33">
        <f>IFERROR('Income Statement'!C23/'Income Statement'!C$18,0)</f>
        <v>0.45184992522270628</v>
      </c>
      <c r="D23" s="33">
        <f>IFERROR('Income Statement'!D23/'Income Statement'!D$18,0)</f>
        <v>2.6705276705276705E-2</v>
      </c>
      <c r="E23" s="33">
        <f>IFERROR('Income Statement'!E23/'Income Statement'!E$18,0)</f>
        <v>0.22352753773246783</v>
      </c>
      <c r="F23" s="33">
        <f>IFERROR('Income Statement'!F23/'Income Statement'!F$18,0)</f>
        <v>0.39790786023864305</v>
      </c>
    </row>
    <row r="24" spans="1:6" x14ac:dyDescent="0.2">
      <c r="A24" s="4"/>
      <c r="B24" s="34"/>
      <c r="C24" s="34"/>
      <c r="D24" s="34"/>
      <c r="E24" s="34"/>
      <c r="F24" s="34"/>
    </row>
    <row r="25" spans="1:6" x14ac:dyDescent="0.2">
      <c r="A25" s="4" t="s">
        <v>42</v>
      </c>
      <c r="B25" s="32">
        <f>IFERROR('Income Statement'!B25/'Income Statement'!B$18,0)</f>
        <v>3.2268543584190582E-2</v>
      </c>
      <c r="C25" s="32">
        <f>IFERROR('Income Statement'!C25/'Income Statement'!C$18,0)</f>
        <v>3.4657650042265425E-2</v>
      </c>
      <c r="D25" s="32">
        <f>IFERROR('Income Statement'!D25/'Income Statement'!D$18,0)</f>
        <v>5.9202059202059204E-2</v>
      </c>
      <c r="E25" s="32">
        <f>IFERROR('Income Statement'!E25/'Income Statement'!E$18,0)</f>
        <v>4.496037593086695E-2</v>
      </c>
      <c r="F25" s="32">
        <f>IFERROR('Income Statement'!F25/'Income Statement'!F$18,0)</f>
        <v>3.2238214992776501E-2</v>
      </c>
    </row>
    <row r="26" spans="1:6" x14ac:dyDescent="0.2">
      <c r="A26" s="4" t="s">
        <v>43</v>
      </c>
      <c r="B26" s="32">
        <f>IFERROR('Income Statement'!B26/'Income Statement'!B$18,0)</f>
        <v>9.6119833964988272E-2</v>
      </c>
      <c r="C26" s="32">
        <f>IFERROR('Income Statement'!C26/'Income Statement'!C$18,0)</f>
        <v>0.10130697704662202</v>
      </c>
      <c r="D26" s="32">
        <f>IFERROR('Income Statement'!D26/'Income Statement'!D$18,0)</f>
        <v>0.20038610038610039</v>
      </c>
      <c r="E26" s="32">
        <f>IFERROR('Income Statement'!E26/'Income Statement'!E$18,0)</f>
        <v>0.13659352475010952</v>
      </c>
      <c r="F26" s="32">
        <f>IFERROR('Income Statement'!F26/'Income Statement'!F$18,0)</f>
        <v>0.10161057306436941</v>
      </c>
    </row>
    <row r="27" spans="1:6" x14ac:dyDescent="0.2">
      <c r="A27" s="4" t="s">
        <v>44</v>
      </c>
      <c r="B27" s="32">
        <f>IFERROR('Income Statement'!B27/'Income Statement'!B$18,0)</f>
        <v>0</v>
      </c>
      <c r="C27" s="32">
        <f>IFERROR('Income Statement'!C27/'Income Statement'!C$18,0)</f>
        <v>0</v>
      </c>
      <c r="D27" s="32">
        <f>IFERROR('Income Statement'!D27/'Income Statement'!D$18,0)</f>
        <v>0</v>
      </c>
      <c r="E27" s="32">
        <f>IFERROR('Income Statement'!E27/'Income Statement'!E$18,0)</f>
        <v>0</v>
      </c>
      <c r="F27" s="32">
        <f>IFERROR('Income Statement'!F27/'Income Statement'!F$18,0)</f>
        <v>0</v>
      </c>
    </row>
    <row r="28" spans="1:6" x14ac:dyDescent="0.2">
      <c r="A28" s="4" t="s">
        <v>45</v>
      </c>
      <c r="B28" s="32">
        <f>IFERROR('Income Statement'!B28/'Income Statement'!B$18,0)</f>
        <v>4.2952535643385669E-3</v>
      </c>
      <c r="C28" s="32">
        <f>IFERROR('Income Statement'!C28/'Income Statement'!C$18,0)</f>
        <v>2.2758306781975421E-4</v>
      </c>
      <c r="D28" s="32">
        <f>IFERROR('Income Statement'!D28/'Income Statement'!D$18,0)</f>
        <v>-2.8957528957528956E-3</v>
      </c>
      <c r="E28" s="32">
        <f>IFERROR('Income Statement'!E28/'Income Statement'!E$18,0)</f>
        <v>-9.9956194496435818E-3</v>
      </c>
      <c r="F28" s="32">
        <f>IFERROR('Income Statement'!F28/'Income Statement'!F$18,0)</f>
        <v>1.6319760286799721E-3</v>
      </c>
    </row>
    <row r="29" spans="1:6" x14ac:dyDescent="0.2">
      <c r="A29" s="4"/>
      <c r="B29" s="34"/>
      <c r="C29" s="34"/>
      <c r="D29" s="34"/>
      <c r="E29" s="34"/>
      <c r="F29" s="34"/>
    </row>
    <row r="30" spans="1:6" x14ac:dyDescent="0.2">
      <c r="A30" s="9" t="s">
        <v>46</v>
      </c>
      <c r="B30" s="33">
        <f>IFERROR('Income Statement'!B30/'Income Statement'!B$18,0)</f>
        <v>0.13268363111351741</v>
      </c>
      <c r="C30" s="33">
        <f>IFERROR('Income Statement'!C30/'Income Statement'!C$18,0)</f>
        <v>0.13619221015670721</v>
      </c>
      <c r="D30" s="33">
        <f>IFERROR('Income Statement'!D30/'Income Statement'!D$18,0)</f>
        <v>0.25669240669240667</v>
      </c>
      <c r="E30" s="33">
        <f>IFERROR('Income Statement'!E30/'Income Statement'!E$18,0)</f>
        <v>0.17155828123133288</v>
      </c>
      <c r="F30" s="33">
        <f>IFERROR('Income Statement'!F30/'Income Statement'!F$18,0)</f>
        <v>0.13548076408582588</v>
      </c>
    </row>
    <row r="31" spans="1:6" x14ac:dyDescent="0.2">
      <c r="A31" s="4"/>
      <c r="B31" s="34"/>
      <c r="C31" s="34"/>
      <c r="D31" s="34"/>
      <c r="E31" s="34"/>
      <c r="F31" s="34"/>
    </row>
    <row r="32" spans="1:6" x14ac:dyDescent="0.2">
      <c r="A32" s="9" t="s">
        <v>47</v>
      </c>
      <c r="B32" s="35">
        <f>IFERROR('Income Statement'!B32/'Income Statement'!B$18,0)</f>
        <v>0.2452986825482765</v>
      </c>
      <c r="C32" s="35">
        <f>IFERROR('Income Statement'!C32/'Income Statement'!C$18,0)</f>
        <v>0.3156577150659991</v>
      </c>
      <c r="D32" s="35">
        <f>IFERROR('Income Statement'!D32/'Income Statement'!D$18,0)</f>
        <v>-0.22998712998712997</v>
      </c>
      <c r="E32" s="35">
        <f>IFERROR('Income Statement'!E32/'Income Statement'!E$18,0)</f>
        <v>5.1969256501134958E-2</v>
      </c>
      <c r="F32" s="35">
        <f>IFERROR('Income Statement'!F32/'Income Statement'!F$18,0)</f>
        <v>0.26242709615281717</v>
      </c>
    </row>
    <row r="33" spans="1:6" x14ac:dyDescent="0.2">
      <c r="A33" s="4"/>
      <c r="B33" s="34"/>
      <c r="C33" s="34"/>
      <c r="D33" s="34"/>
      <c r="E33" s="34"/>
      <c r="F33" s="34"/>
    </row>
    <row r="34" spans="1:6" x14ac:dyDescent="0.2">
      <c r="A34" s="4" t="s">
        <v>48</v>
      </c>
      <c r="B34" s="32">
        <f>IFERROR('Income Statement'!B34/'Income Statement'!B$18,0)</f>
        <v>-6.6053059014618302E-3</v>
      </c>
      <c r="C34" s="32">
        <f>IFERROR('Income Statement'!C34/'Income Statement'!C$18,0)</f>
        <v>-6.1447428311333634E-3</v>
      </c>
      <c r="D34" s="32">
        <f>IFERROR('Income Statement'!D34/'Income Statement'!D$18,0)</f>
        <v>-2.4967824967824969E-2</v>
      </c>
      <c r="E34" s="32">
        <f>IFERROR('Income Statement'!E34/'Income Statement'!E$18,0)</f>
        <v>-2.2380630002787623E-2</v>
      </c>
      <c r="F34" s="32">
        <f>IFERROR('Income Statement'!F34/'Income Statement'!F$18,0)</f>
        <v>-1.2761517470169619E-2</v>
      </c>
    </row>
    <row r="35" spans="1:6" x14ac:dyDescent="0.2">
      <c r="A35" s="4" t="s">
        <v>49</v>
      </c>
      <c r="B35" s="32">
        <f>IFERROR('Income Statement'!B35/'Income Statement'!B$18,0)</f>
        <v>1.3354990073993864E-3</v>
      </c>
      <c r="C35" s="32">
        <f>IFERROR('Income Statement'!C35/'Income Statement'!C$18,0)</f>
        <v>3.121139215813772E-3</v>
      </c>
      <c r="D35" s="32">
        <f>IFERROR('Income Statement'!D35/'Income Statement'!D$18,0)</f>
        <v>3.0115830115830116E-2</v>
      </c>
      <c r="E35" s="32">
        <f>IFERROR('Income Statement'!E35/'Income Statement'!E$18,0)</f>
        <v>2.106646489586237E-2</v>
      </c>
      <c r="F35" s="32">
        <f>IFERROR('Income Statement'!F35/'Income Statement'!F$18,0)</f>
        <v>1.3269837872545348E-2</v>
      </c>
    </row>
    <row r="36" spans="1:6" x14ac:dyDescent="0.2">
      <c r="A36" s="9" t="s">
        <v>50</v>
      </c>
      <c r="B36" s="33">
        <f>IFERROR('Income Statement'!B36/'Income Statement'!B$18,0)</f>
        <v>-5.269806894062444E-3</v>
      </c>
      <c r="C36" s="33">
        <f>IFERROR('Income Statement'!C36/'Income Statement'!C$18,0)</f>
        <v>-3.0236036153195919E-3</v>
      </c>
      <c r="D36" s="33">
        <f>IFERROR('Income Statement'!D36/'Income Statement'!D$18,0)</f>
        <v>5.1480051480051478E-3</v>
      </c>
      <c r="E36" s="33">
        <f>IFERROR('Income Statement'!E36/'Income Statement'!E$18,0)</f>
        <v>-1.3141651069252518E-3</v>
      </c>
      <c r="F36" s="33">
        <f>IFERROR('Income Statement'!F36/'Income Statement'!F$18,0)</f>
        <v>5.0832040237572902E-4</v>
      </c>
    </row>
    <row r="37" spans="1:6" x14ac:dyDescent="0.2">
      <c r="A37" s="4"/>
      <c r="B37" s="34"/>
      <c r="C37" s="34"/>
      <c r="D37" s="34"/>
      <c r="E37" s="34"/>
      <c r="F37" s="34"/>
    </row>
    <row r="38" spans="1:6" x14ac:dyDescent="0.2">
      <c r="A38" s="4" t="s">
        <v>51</v>
      </c>
      <c r="B38" s="32">
        <f>IFERROR('Income Statement'!B38/'Income Statement'!B$18,0)</f>
        <v>1.3354990073993864E-3</v>
      </c>
      <c r="C38" s="32">
        <f>IFERROR('Income Statement'!C38/'Income Statement'!C$18,0)</f>
        <v>1.3004746732557382E-4</v>
      </c>
      <c r="D38" s="32">
        <f>IFERROR('Income Statement'!D38/'Income Statement'!D$18,0)</f>
        <v>1.2870012870012869E-4</v>
      </c>
      <c r="E38" s="32">
        <f>IFERROR('Income Statement'!E38/'Income Statement'!E$18,0)</f>
        <v>-4.3805503564175064E-4</v>
      </c>
      <c r="F38" s="32">
        <f>IFERROR('Income Statement'!F38/'Income Statement'!F$18,0)</f>
        <v>2.407833484937664E-4</v>
      </c>
    </row>
    <row r="39" spans="1:6" x14ac:dyDescent="0.2">
      <c r="A39" s="4" t="s">
        <v>52</v>
      </c>
      <c r="B39" s="32">
        <f>IFERROR('Income Statement'!B39/'Income Statement'!B$18,0)</f>
        <v>0</v>
      </c>
      <c r="C39" s="32">
        <f>IFERROR('Income Statement'!C39/'Income Statement'!C$18,0)</f>
        <v>0</v>
      </c>
      <c r="D39" s="32">
        <f>IFERROR('Income Statement'!D39/'Income Statement'!D$18,0)</f>
        <v>6.4350064350064348E-4</v>
      </c>
      <c r="E39" s="32">
        <f>IFERROR('Income Statement'!E39/'Income Statement'!E$18,0)</f>
        <v>-5.1770140575843257E-4</v>
      </c>
      <c r="F39" s="32">
        <f>IFERROR('Income Statement'!F39/'Income Statement'!F$18,0)</f>
        <v>-1.9262667879501312E-3</v>
      </c>
    </row>
    <row r="40" spans="1:6" x14ac:dyDescent="0.2">
      <c r="A40" s="4" t="s">
        <v>53</v>
      </c>
      <c r="B40" s="32">
        <f>IFERROR('Income Statement'!B40/'Income Statement'!B$18,0)</f>
        <v>0</v>
      </c>
      <c r="C40" s="32">
        <f>IFERROR('Income Statement'!C40/'Income Statement'!C$18,0)</f>
        <v>-2.4058781455231159E-3</v>
      </c>
      <c r="D40" s="32">
        <f>IFERROR('Income Statement'!D40/'Income Statement'!D$18,0)</f>
        <v>2.5740025740025738E-4</v>
      </c>
      <c r="E40" s="32">
        <f>IFERROR('Income Statement'!E40/'Income Statement'!E$18,0)</f>
        <v>5.9734777587511451E-4</v>
      </c>
      <c r="F40" s="32">
        <f>IFERROR('Income Statement'!F40/'Income Statement'!F$18,0)</f>
        <v>1.6052223232917759E-4</v>
      </c>
    </row>
    <row r="41" spans="1:6" x14ac:dyDescent="0.2">
      <c r="A41" s="9" t="s">
        <v>54</v>
      </c>
      <c r="B41" s="33">
        <f>IFERROR('Income Statement'!B41/'Income Statement'!B$18,0)</f>
        <v>0.24136437466161342</v>
      </c>
      <c r="C41" s="33">
        <f>IFERROR('Income Statement'!C41/'Income Statement'!C$18,0)</f>
        <v>0.31035828077248195</v>
      </c>
      <c r="D41" s="33">
        <f>IFERROR('Income Statement'!D41/'Income Statement'!D$18,0)</f>
        <v>-0.22380952380952382</v>
      </c>
      <c r="E41" s="33">
        <f>IFERROR('Income Statement'!E41/'Income Statement'!E$18,0)</f>
        <v>5.0296682728684643E-2</v>
      </c>
      <c r="F41" s="33">
        <f>IFERROR('Income Statement'!F41/'Income Statement'!F$18,0)</f>
        <v>0.26141045534806573</v>
      </c>
    </row>
    <row r="42" spans="1:6" x14ac:dyDescent="0.2">
      <c r="A42" s="4"/>
      <c r="B42" s="34"/>
      <c r="C42" s="34"/>
      <c r="D42" s="34"/>
      <c r="E42" s="34"/>
      <c r="F42" s="34"/>
    </row>
    <row r="43" spans="1:6" x14ac:dyDescent="0.2">
      <c r="A43" s="4" t="s">
        <v>55</v>
      </c>
      <c r="B43" s="32">
        <f>IFERROR('Income Statement'!B43/'Income Statement'!B$18,0)</f>
        <v>-1.9382782891174878E-2</v>
      </c>
      <c r="C43" s="32">
        <f>IFERROR('Income Statement'!C43/'Income Statement'!C$18,0)</f>
        <v>-1.560569607906886E-3</v>
      </c>
      <c r="D43" s="32">
        <f>IFERROR('Income Statement'!D43/'Income Statement'!D$18,0)</f>
        <v>-1.048906048906049E-2</v>
      </c>
      <c r="E43" s="32">
        <f>IFERROR('Income Statement'!E43/'Income Statement'!E$18,0)</f>
        <v>-3.9823185058340967E-5</v>
      </c>
      <c r="F43" s="32">
        <f>IFERROR('Income Statement'!F43/'Income Statement'!F$18,0)</f>
        <v>-8.0261116164588792E-4</v>
      </c>
    </row>
    <row r="44" spans="1:6" x14ac:dyDescent="0.2">
      <c r="A44" s="4" t="s">
        <v>56</v>
      </c>
      <c r="B44" s="32">
        <f>IFERROR('Income Statement'!B44/'Income Statement'!B$18,0)</f>
        <v>0</v>
      </c>
      <c r="C44" s="32">
        <f>IFERROR('Income Statement'!C44/'Income Statement'!C$18,0)</f>
        <v>0</v>
      </c>
      <c r="D44" s="32">
        <f>IFERROR('Income Statement'!D44/'Income Statement'!D$18,0)</f>
        <v>-6.4993564993564993E-3</v>
      </c>
      <c r="E44" s="32">
        <f>IFERROR('Income Statement'!E44/'Income Statement'!E$18,0)</f>
        <v>0</v>
      </c>
      <c r="F44" s="32">
        <f>IFERROR('Income Statement'!F44/'Income Statement'!F$18,0)</f>
        <v>0</v>
      </c>
    </row>
    <row r="45" spans="1:6" x14ac:dyDescent="0.2">
      <c r="A45" s="4" t="s">
        <v>57</v>
      </c>
      <c r="B45" s="32">
        <f>IFERROR('Income Statement'!B45/'Income Statement'!B$18,0)</f>
        <v>2.9597545569391807E-3</v>
      </c>
      <c r="C45" s="32">
        <f>IFERROR('Income Statement'!C45/'Income Statement'!C$18,0)</f>
        <v>1.1704272059301646E-3</v>
      </c>
      <c r="D45" s="32">
        <f>IFERROR('Income Statement'!D45/'Income Statement'!D$18,0)</f>
        <v>-4.5045045045045046E-4</v>
      </c>
      <c r="E45" s="32">
        <f>IFERROR('Income Statement'!E45/'Income Statement'!E$18,0)</f>
        <v>-1.2743419218669109E-3</v>
      </c>
      <c r="F45" s="32">
        <f>IFERROR('Income Statement'!F45/'Income Statement'!F$18,0)</f>
        <v>-2.6753705388196268E-4</v>
      </c>
    </row>
    <row r="46" spans="1:6" x14ac:dyDescent="0.2">
      <c r="A46" s="4" t="s">
        <v>58</v>
      </c>
      <c r="B46" s="32">
        <f>IFERROR('Income Statement'!B46/'Income Statement'!B$18,0)</f>
        <v>8.6626962642122362E-4</v>
      </c>
      <c r="C46" s="32">
        <f>IFERROR('Income Statement'!C46/'Income Statement'!C$18,0)</f>
        <v>1.3329865400871319E-3</v>
      </c>
      <c r="D46" s="32">
        <f>IFERROR('Income Statement'!D46/'Income Statement'!D$18,0)</f>
        <v>0</v>
      </c>
      <c r="E46" s="32">
        <f>IFERROR('Income Statement'!E46/'Income Statement'!E$18,0)</f>
        <v>0</v>
      </c>
      <c r="F46" s="32">
        <f>IFERROR('Income Statement'!F46/'Income Statement'!F$18,0)</f>
        <v>0</v>
      </c>
    </row>
    <row r="47" spans="1:6" x14ac:dyDescent="0.2">
      <c r="A47" s="4" t="s">
        <v>59</v>
      </c>
      <c r="B47" s="32">
        <f>IFERROR('Income Statement'!B47/'Income Statement'!B$18,0)</f>
        <v>0</v>
      </c>
      <c r="C47" s="32">
        <f>IFERROR('Income Statement'!C47/'Income Statement'!C$18,0)</f>
        <v>0</v>
      </c>
      <c r="D47" s="32">
        <f>IFERROR('Income Statement'!D47/'Income Statement'!D$18,0)</f>
        <v>-0.11833976833976834</v>
      </c>
      <c r="E47" s="32">
        <f>IFERROR('Income Statement'!E47/'Income Statement'!E$18,0)</f>
        <v>0</v>
      </c>
      <c r="F47" s="32">
        <f>IFERROR('Income Statement'!F47/'Income Statement'!F$18,0)</f>
        <v>-2.407833484937664E-4</v>
      </c>
    </row>
    <row r="48" spans="1:6" x14ac:dyDescent="0.2">
      <c r="A48" s="4" t="s">
        <v>60</v>
      </c>
      <c r="B48" s="32">
        <f>IFERROR('Income Statement'!B48/'Income Statement'!B$18,0)</f>
        <v>0</v>
      </c>
      <c r="C48" s="32">
        <f>IFERROR('Income Statement'!C48/'Income Statement'!C$18,0)</f>
        <v>0</v>
      </c>
      <c r="D48" s="32">
        <f>IFERROR('Income Statement'!D48/'Income Statement'!D$18,0)</f>
        <v>-4.375804375804376E-3</v>
      </c>
      <c r="E48" s="32">
        <f>IFERROR('Income Statement'!E48/'Income Statement'!E$18,0)</f>
        <v>0</v>
      </c>
      <c r="F48" s="32">
        <f>IFERROR('Income Statement'!F48/'Income Statement'!F$18,0)</f>
        <v>0</v>
      </c>
    </row>
    <row r="49" spans="1:6" x14ac:dyDescent="0.2">
      <c r="A49" s="4" t="s">
        <v>61</v>
      </c>
      <c r="B49" s="32">
        <f>IFERROR('Income Statement'!B49/'Income Statement'!B$18,0)</f>
        <v>-3.6094567767550982E-5</v>
      </c>
      <c r="C49" s="32">
        <f>IFERROR('Income Statement'!C49/'Income Statement'!C$18,0)</f>
        <v>0</v>
      </c>
      <c r="D49" s="32">
        <f>IFERROR('Income Statement'!D49/'Income Statement'!D$18,0)</f>
        <v>0</v>
      </c>
      <c r="E49" s="32">
        <f>IFERROR('Income Statement'!E49/'Income Statement'!E$18,0)</f>
        <v>-3.9823185058340967E-5</v>
      </c>
      <c r="F49" s="32">
        <f>IFERROR('Income Statement'!F49/'Income Statement'!F$18,0)</f>
        <v>-1.5784686179035796E-3</v>
      </c>
    </row>
    <row r="50" spans="1:6" x14ac:dyDescent="0.2">
      <c r="A50" s="9" t="s">
        <v>62</v>
      </c>
      <c r="B50" s="33">
        <f>IFERROR('Income Statement'!B50/'Income Statement'!B$18,0)</f>
        <v>0.2257715213860314</v>
      </c>
      <c r="C50" s="33">
        <f>IFERROR('Income Statement'!C50/'Income Statement'!C$18,0)</f>
        <v>0.31130112491059236</v>
      </c>
      <c r="D50" s="33">
        <f>IFERROR('Income Statement'!D50/'Income Statement'!D$18,0)</f>
        <v>-0.36396396396396397</v>
      </c>
      <c r="E50" s="33">
        <f>IFERROR('Income Statement'!E50/'Income Statement'!E$18,0)</f>
        <v>4.8942694436701045E-2</v>
      </c>
      <c r="F50" s="33">
        <f>IFERROR('Income Statement'!F50/'Income Statement'!F$18,0)</f>
        <v>0.25852105516614049</v>
      </c>
    </row>
    <row r="51" spans="1:6" x14ac:dyDescent="0.2">
      <c r="A51" s="4"/>
      <c r="B51" s="34"/>
      <c r="C51" s="34"/>
      <c r="D51" s="34"/>
      <c r="E51" s="34"/>
      <c r="F51" s="34"/>
    </row>
    <row r="52" spans="1:6" x14ac:dyDescent="0.2">
      <c r="A52" s="4" t="s">
        <v>63</v>
      </c>
      <c r="B52" s="32">
        <f>IFERROR('Income Statement'!B52/'Income Statement'!B$18,0)</f>
        <v>1.4221259700415087E-2</v>
      </c>
      <c r="C52" s="32">
        <f>IFERROR('Income Statement'!C52/'Income Statement'!C$18,0)</f>
        <v>2.8870537746277392E-2</v>
      </c>
      <c r="D52" s="32">
        <f>IFERROR('Income Statement'!D52/'Income Statement'!D$18,0)</f>
        <v>1.138996138996139E-2</v>
      </c>
      <c r="E52" s="32">
        <f>IFERROR('Income Statement'!E52/'Income Statement'!E$18,0)</f>
        <v>1.7960256461311774E-2</v>
      </c>
      <c r="F52" s="32">
        <f>IFERROR('Income Statement'!F52/'Income Statement'!F$18,0)</f>
        <v>3.0071164856332603E-2</v>
      </c>
    </row>
    <row r="53" spans="1:6" x14ac:dyDescent="0.2">
      <c r="A53" s="9" t="s">
        <v>64</v>
      </c>
      <c r="B53" s="33">
        <f>IFERROR('Income Statement'!B53/'Income Statement'!B$18,0)</f>
        <v>0.2115502616856163</v>
      </c>
      <c r="C53" s="33">
        <f>IFERROR('Income Statement'!C53/'Income Statement'!C$18,0)</f>
        <v>0.28243058716431496</v>
      </c>
      <c r="D53" s="33">
        <f>IFERROR('Income Statement'!D53/'Income Statement'!D$18,0)</f>
        <v>-0.37535392535392537</v>
      </c>
      <c r="E53" s="33">
        <f>IFERROR('Income Statement'!E53/'Income Statement'!E$18,0)</f>
        <v>3.0982437975389271E-2</v>
      </c>
      <c r="F53" s="33">
        <f>IFERROR('Income Statement'!F53/'Income Statement'!F$18,0)</f>
        <v>0.22844989030980792</v>
      </c>
    </row>
    <row r="54" spans="1:6" x14ac:dyDescent="0.2">
      <c r="A54" s="4"/>
      <c r="B54" s="34"/>
      <c r="C54" s="34"/>
      <c r="D54" s="34"/>
      <c r="E54" s="34"/>
      <c r="F54" s="34"/>
    </row>
    <row r="55" spans="1:6" x14ac:dyDescent="0.2">
      <c r="A55" s="4" t="s">
        <v>65</v>
      </c>
      <c r="B55" s="32">
        <f>IFERROR('Income Statement'!B55/'Income Statement'!B$18,0)</f>
        <v>0</v>
      </c>
      <c r="C55" s="32">
        <f>IFERROR('Income Statement'!C55/'Income Statement'!C$18,0)</f>
        <v>0</v>
      </c>
      <c r="D55" s="32">
        <f>IFERROR('Income Statement'!D55/'Income Statement'!D$18,0)</f>
        <v>0</v>
      </c>
      <c r="E55" s="32">
        <f>IFERROR('Income Statement'!E55/'Income Statement'!E$18,0)</f>
        <v>0</v>
      </c>
      <c r="F55" s="32">
        <f>IFERROR('Income Statement'!F55/'Income Statement'!F$18,0)</f>
        <v>0</v>
      </c>
    </row>
    <row r="56" spans="1:6" x14ac:dyDescent="0.2">
      <c r="A56" s="4" t="s">
        <v>66</v>
      </c>
      <c r="B56" s="32">
        <f>IFERROR('Income Statement'!B56/'Income Statement'!B$18,0)</f>
        <v>0</v>
      </c>
      <c r="C56" s="32">
        <f>IFERROR('Income Statement'!C56/'Income Statement'!C$18,0)</f>
        <v>0</v>
      </c>
      <c r="D56" s="32">
        <f>IFERROR('Income Statement'!D56/'Income Statement'!D$18,0)</f>
        <v>0</v>
      </c>
      <c r="E56" s="32">
        <f>IFERROR('Income Statement'!E56/'Income Statement'!E$18,0)</f>
        <v>0</v>
      </c>
      <c r="F56" s="32">
        <f>IFERROR('Income Statement'!F56/'Income Statement'!F$18,0)</f>
        <v>0</v>
      </c>
    </row>
    <row r="57" spans="1:6" x14ac:dyDescent="0.2">
      <c r="A57" s="9" t="s">
        <v>67</v>
      </c>
      <c r="B57" s="33">
        <f>IFERROR('Income Statement'!B57/'Income Statement'!B$18,0)</f>
        <v>0.2115502616856163</v>
      </c>
      <c r="C57" s="33">
        <f>IFERROR('Income Statement'!C57/'Income Statement'!C$18,0)</f>
        <v>0.28243058716431496</v>
      </c>
      <c r="D57" s="33">
        <f>IFERROR('Income Statement'!D57/'Income Statement'!D$18,0)</f>
        <v>-0.37535392535392537</v>
      </c>
      <c r="E57" s="33">
        <f>IFERROR('Income Statement'!E57/'Income Statement'!E$18,0)</f>
        <v>3.0982437975389271E-2</v>
      </c>
      <c r="F57" s="33">
        <f>IFERROR('Income Statement'!F57/'Income Statement'!F$18,0)</f>
        <v>0.22844989030980792</v>
      </c>
    </row>
    <row r="58" spans="1:6" x14ac:dyDescent="0.2">
      <c r="A58" s="4"/>
      <c r="B58" s="34"/>
      <c r="C58" s="34"/>
      <c r="D58" s="34"/>
      <c r="E58" s="34"/>
      <c r="F58" s="34"/>
    </row>
    <row r="59" spans="1:6" x14ac:dyDescent="0.2">
      <c r="A59" s="4" t="s">
        <v>68</v>
      </c>
      <c r="B59" s="32">
        <f>IFERROR('Income Statement'!B59/'Income Statement'!B$18,0)</f>
        <v>0</v>
      </c>
      <c r="C59" s="32">
        <f>IFERROR('Income Statement'!C59/'Income Statement'!C$18,0)</f>
        <v>0</v>
      </c>
      <c r="D59" s="32">
        <f>IFERROR('Income Statement'!D59/'Income Statement'!D$18,0)</f>
        <v>0</v>
      </c>
      <c r="E59" s="32">
        <f>IFERROR('Income Statement'!E59/'Income Statement'!E$18,0)</f>
        <v>0</v>
      </c>
      <c r="F59" s="32">
        <f>IFERROR('Income Statement'!F59/'Income Statement'!F$18,0)</f>
        <v>0</v>
      </c>
    </row>
    <row r="60" spans="1:6" x14ac:dyDescent="0.2">
      <c r="A60" s="9" t="s">
        <v>69</v>
      </c>
      <c r="B60" s="36">
        <f>IFERROR('Income Statement'!B60/'Income Statement'!B$18,0)</f>
        <v>0.2115502616856163</v>
      </c>
      <c r="C60" s="36">
        <f>IFERROR('Income Statement'!C60/'Income Statement'!C$18,0)</f>
        <v>0.28243058716431496</v>
      </c>
      <c r="D60" s="36">
        <f>IFERROR('Income Statement'!D60/'Income Statement'!D$18,0)</f>
        <v>-0.37535392535392537</v>
      </c>
      <c r="E60" s="36">
        <f>IFERROR('Income Statement'!E60/'Income Statement'!E$18,0)</f>
        <v>3.0982437975389271E-2</v>
      </c>
      <c r="F60" s="36">
        <f>IFERROR('Income Statement'!F60/'Income Statement'!F$18,0)</f>
        <v>0.22844989030980792</v>
      </c>
    </row>
    <row r="61" spans="1:6" x14ac:dyDescent="0.2">
      <c r="A61" s="4"/>
      <c r="B61" s="34"/>
      <c r="C61" s="34"/>
      <c r="D61" s="34"/>
      <c r="E61" s="34"/>
      <c r="F61" s="34"/>
    </row>
    <row r="62" spans="1:6" x14ac:dyDescent="0.2">
      <c r="A62" s="4" t="s">
        <v>70</v>
      </c>
      <c r="B62" s="32">
        <f>IFERROR('Income Statement'!B62/'Income Statement'!B$18,0)</f>
        <v>0</v>
      </c>
      <c r="C62" s="32">
        <f>IFERROR('Income Statement'!C62/'Income Statement'!C$18,0)</f>
        <v>0</v>
      </c>
      <c r="D62" s="32">
        <f>IFERROR('Income Statement'!D62/'Income Statement'!D$18,0)</f>
        <v>0</v>
      </c>
      <c r="E62" s="32">
        <f>IFERROR('Income Statement'!E62/'Income Statement'!E$18,0)</f>
        <v>0</v>
      </c>
      <c r="F62" s="32">
        <f>IFERROR('Income Statement'!F62/'Income Statement'!F$18,0)</f>
        <v>0</v>
      </c>
    </row>
    <row r="63" spans="1:6" x14ac:dyDescent="0.2">
      <c r="A63" s="4"/>
      <c r="B63" s="34"/>
      <c r="C63" s="34"/>
      <c r="D63" s="34"/>
      <c r="E63" s="34"/>
      <c r="F63" s="34"/>
    </row>
    <row r="64" spans="1:6" x14ac:dyDescent="0.2">
      <c r="A64" s="9" t="s">
        <v>71</v>
      </c>
      <c r="B64" s="35">
        <f>IFERROR('Income Statement'!B64/'Income Statement'!B$18,0)</f>
        <v>0.2115502616856163</v>
      </c>
      <c r="C64" s="35">
        <f>IFERROR('Income Statement'!C64/'Income Statement'!C$18,0)</f>
        <v>0.28243058716431496</v>
      </c>
      <c r="D64" s="35">
        <f>IFERROR('Income Statement'!D64/'Income Statement'!D$18,0)</f>
        <v>-0.37535392535392537</v>
      </c>
      <c r="E64" s="35">
        <f>IFERROR('Income Statement'!E64/'Income Statement'!E$18,0)</f>
        <v>3.0982437975389271E-2</v>
      </c>
      <c r="F64" s="35">
        <f>IFERROR('Income Statement'!F64/'Income Statement'!F$18,0)</f>
        <v>0.22844989030980792</v>
      </c>
    </row>
    <row r="65" spans="1:6" collapsed="1" x14ac:dyDescent="0.2">
      <c r="A65" s="9" t="s">
        <v>72</v>
      </c>
      <c r="B65" s="35">
        <f>IFERROR('Income Statement'!B65/'Income Statement'!B$18,0)</f>
        <v>0.2115502616856163</v>
      </c>
      <c r="C65" s="35">
        <f>IFERROR('Income Statement'!C65/'Income Statement'!C$18,0)</f>
        <v>0.28243058716431496</v>
      </c>
      <c r="D65" s="35">
        <f>IFERROR('Income Statement'!D65/'Income Statement'!D$18,0)</f>
        <v>-0.37535392535392537</v>
      </c>
      <c r="E65" s="35">
        <f>IFERROR('Income Statement'!E65/'Income Statement'!E$18,0)</f>
        <v>3.0982437975389271E-2</v>
      </c>
      <c r="F65" s="35">
        <f>IFERROR('Income Statement'!F65/'Income Statement'!F$18,0)</f>
        <v>0.22844989030980792</v>
      </c>
    </row>
    <row r="66" spans="1:6" hidden="1" outlineLevel="1" x14ac:dyDescent="0.2">
      <c r="A66" s="4"/>
      <c r="B66" s="4"/>
      <c r="C66" s="4"/>
      <c r="D66" s="4"/>
      <c r="E66" s="4"/>
      <c r="F66" s="4"/>
    </row>
    <row r="67" spans="1:6" hidden="1" outlineLevel="1" x14ac:dyDescent="0.2">
      <c r="A67" s="9" t="s">
        <v>73</v>
      </c>
      <c r="B67" s="4"/>
      <c r="C67" s="4"/>
      <c r="D67" s="4"/>
      <c r="E67" s="4"/>
      <c r="F67" s="4"/>
    </row>
    <row r="68" spans="1:6" hidden="1" outlineLevel="1" x14ac:dyDescent="0.2">
      <c r="A68" s="4" t="s">
        <v>74</v>
      </c>
      <c r="B68" s="16">
        <v>5.23</v>
      </c>
      <c r="C68" s="16">
        <v>7.81</v>
      </c>
      <c r="D68" s="16">
        <v>-5.34</v>
      </c>
      <c r="E68" s="16">
        <v>0.7</v>
      </c>
      <c r="F68" s="16">
        <v>7.65</v>
      </c>
    </row>
    <row r="69" spans="1:6" hidden="1" outlineLevel="1" x14ac:dyDescent="0.2">
      <c r="A69" s="4" t="s">
        <v>75</v>
      </c>
      <c r="B69" s="21">
        <v>5.2330350000000001</v>
      </c>
      <c r="C69" s="21">
        <v>7.8120500000000002</v>
      </c>
      <c r="D69" s="21">
        <v>-5.34</v>
      </c>
      <c r="E69" s="21">
        <v>0.70407200000000003</v>
      </c>
      <c r="F69" s="21">
        <v>7.6514329999999999</v>
      </c>
    </row>
    <row r="70" spans="1:6" hidden="1" outlineLevel="1" x14ac:dyDescent="0.2">
      <c r="A70" s="4" t="s">
        <v>76</v>
      </c>
      <c r="B70" s="15">
        <v>1120</v>
      </c>
      <c r="C70" s="15">
        <v>1112</v>
      </c>
      <c r="D70" s="15">
        <v>1093</v>
      </c>
      <c r="E70" s="15">
        <v>1105</v>
      </c>
      <c r="F70" s="15">
        <v>1116</v>
      </c>
    </row>
    <row r="71" spans="1:6" hidden="1" outlineLevel="1" x14ac:dyDescent="0.2">
      <c r="A71" s="4"/>
      <c r="B71" s="4"/>
      <c r="C71" s="4"/>
      <c r="D71" s="4"/>
      <c r="E71" s="4"/>
      <c r="F71" s="4"/>
    </row>
    <row r="72" spans="1:6" hidden="1" outlineLevel="1" x14ac:dyDescent="0.2">
      <c r="A72" s="4" t="s">
        <v>77</v>
      </c>
      <c r="B72" s="16">
        <v>5.14</v>
      </c>
      <c r="C72" s="16">
        <v>7.75</v>
      </c>
      <c r="D72" s="16">
        <v>-5.34</v>
      </c>
      <c r="E72" s="16">
        <v>0.7</v>
      </c>
      <c r="F72" s="16">
        <v>7.59</v>
      </c>
    </row>
    <row r="73" spans="1:6" hidden="1" outlineLevel="1" x14ac:dyDescent="0.2">
      <c r="A73" s="4" t="s">
        <v>78</v>
      </c>
      <c r="B73" s="21">
        <v>5.14</v>
      </c>
      <c r="C73" s="21">
        <v>7.75</v>
      </c>
      <c r="D73" s="21">
        <v>-5.34</v>
      </c>
      <c r="E73" s="21">
        <v>0.7</v>
      </c>
      <c r="F73" s="21">
        <v>7.59</v>
      </c>
    </row>
    <row r="74" spans="1:6" hidden="1" outlineLevel="1" x14ac:dyDescent="0.2">
      <c r="A74" s="4" t="s">
        <v>79</v>
      </c>
      <c r="B74" s="15">
        <v>1141</v>
      </c>
      <c r="C74" s="15">
        <v>1122</v>
      </c>
      <c r="D74" s="15">
        <v>1093</v>
      </c>
      <c r="E74" s="15">
        <v>1118</v>
      </c>
      <c r="F74" s="15">
        <v>1125</v>
      </c>
    </row>
    <row r="75" spans="1:6" hidden="1" outlineLevel="1" x14ac:dyDescent="0.2">
      <c r="A75" s="4"/>
      <c r="B75" s="4"/>
      <c r="C75" s="4"/>
      <c r="D75" s="4"/>
      <c r="E75" s="4"/>
      <c r="F75" s="4"/>
    </row>
    <row r="76" spans="1:6" hidden="1" outlineLevel="1" x14ac:dyDescent="0.2">
      <c r="A76" s="4" t="s">
        <v>80</v>
      </c>
      <c r="B76" s="16">
        <v>3.73</v>
      </c>
      <c r="C76" s="16">
        <v>5.37</v>
      </c>
      <c r="D76" s="16">
        <v>-1.99</v>
      </c>
      <c r="E76" s="16">
        <v>0.71</v>
      </c>
      <c r="F76" s="16">
        <v>5.47</v>
      </c>
    </row>
    <row r="77" spans="1:6" hidden="1" outlineLevel="1" x14ac:dyDescent="0.2">
      <c r="A77" s="4" t="s">
        <v>81</v>
      </c>
      <c r="B77" s="21">
        <v>3.6629049999999999</v>
      </c>
      <c r="C77" s="21">
        <v>5.3175129999999999</v>
      </c>
      <c r="D77" s="21">
        <v>-1.99</v>
      </c>
      <c r="E77" s="21">
        <v>0.70605899999999999</v>
      </c>
      <c r="F77" s="21">
        <v>5.4283330000000003</v>
      </c>
    </row>
    <row r="78" spans="1:6" hidden="1" outlineLevel="1" x14ac:dyDescent="0.2">
      <c r="A78" s="4"/>
      <c r="B78" s="4"/>
      <c r="C78" s="4"/>
      <c r="D78" s="4"/>
      <c r="E78" s="4"/>
      <c r="F78" s="4"/>
    </row>
    <row r="79" spans="1:6" hidden="1" outlineLevel="1" x14ac:dyDescent="0.2">
      <c r="A79" s="4" t="s">
        <v>82</v>
      </c>
      <c r="B79" s="16">
        <v>0.1</v>
      </c>
      <c r="C79" s="16">
        <v>0.32</v>
      </c>
      <c r="D79" s="16">
        <v>0.46</v>
      </c>
      <c r="E79" s="16">
        <v>0.46</v>
      </c>
      <c r="F79" s="16">
        <v>0.46</v>
      </c>
    </row>
    <row r="80" spans="1:6" hidden="1" outlineLevel="1" x14ac:dyDescent="0.2">
      <c r="A80" s="4" t="s">
        <v>83</v>
      </c>
      <c r="B80" s="14" t="s">
        <v>84</v>
      </c>
      <c r="C80" s="23">
        <v>5.3067000000000003E-2</v>
      </c>
      <c r="D80" s="23" t="s">
        <v>12</v>
      </c>
      <c r="E80" s="23">
        <v>0.65938300000000005</v>
      </c>
      <c r="F80" s="23">
        <v>6.1130999999999998E-2</v>
      </c>
    </row>
    <row r="81" spans="1:6" hidden="1" outlineLevel="1" x14ac:dyDescent="0.2">
      <c r="A81" s="4"/>
      <c r="B81" s="4"/>
      <c r="C81" s="4"/>
      <c r="D81" s="4"/>
      <c r="E81" s="4"/>
      <c r="F81" s="4"/>
    </row>
    <row r="82" spans="1:6" hidden="1" outlineLevel="1" collapsed="1" x14ac:dyDescent="0.2">
      <c r="A82" s="4" t="s">
        <v>85</v>
      </c>
      <c r="B82" s="22">
        <v>0.16667000000000001</v>
      </c>
      <c r="C82" s="22">
        <v>0.16667000000000001</v>
      </c>
      <c r="D82" s="22">
        <v>0.16667000000000001</v>
      </c>
      <c r="E82" s="22">
        <v>0.16667000000000001</v>
      </c>
      <c r="F82" s="22">
        <v>0.16667000000000001</v>
      </c>
    </row>
    <row r="83" spans="1:6" hidden="1" outlineLevel="1" x14ac:dyDescent="0.2">
      <c r="A83" s="4"/>
      <c r="B83" s="4"/>
      <c r="C83" s="4"/>
      <c r="D83" s="4"/>
      <c r="E83" s="4"/>
      <c r="F83" s="4"/>
    </row>
    <row r="84" spans="1:6" hidden="1" outlineLevel="1" x14ac:dyDescent="0.2">
      <c r="A84" s="9" t="s">
        <v>86</v>
      </c>
      <c r="B84" s="4"/>
      <c r="C84" s="4"/>
      <c r="D84" s="4"/>
      <c r="E84" s="4"/>
      <c r="F84" s="4"/>
    </row>
    <row r="85" spans="1:6" hidden="1" outlineLevel="1" x14ac:dyDescent="0.2">
      <c r="A85" s="4" t="s">
        <v>9</v>
      </c>
      <c r="B85" s="15">
        <v>12928</v>
      </c>
      <c r="C85" s="15">
        <v>16740</v>
      </c>
      <c r="D85" s="15">
        <v>4096</v>
      </c>
      <c r="E85" s="15">
        <v>9003</v>
      </c>
      <c r="F85" s="15">
        <v>18090</v>
      </c>
    </row>
    <row r="86" spans="1:6" hidden="1" outlineLevel="1" x14ac:dyDescent="0.2">
      <c r="A86" s="4" t="s">
        <v>87</v>
      </c>
      <c r="B86" s="15">
        <v>6796</v>
      </c>
      <c r="C86" s="15">
        <v>9709</v>
      </c>
      <c r="D86" s="15">
        <v>-3574</v>
      </c>
      <c r="E86" s="15">
        <v>1305</v>
      </c>
      <c r="F86" s="15">
        <v>9809</v>
      </c>
    </row>
    <row r="87" spans="1:6" hidden="1" outlineLevel="1" x14ac:dyDescent="0.2">
      <c r="A87" s="4" t="s">
        <v>10</v>
      </c>
      <c r="B87" s="15">
        <v>6796</v>
      </c>
      <c r="C87" s="15">
        <v>9709</v>
      </c>
      <c r="D87" s="15">
        <v>-3574</v>
      </c>
      <c r="E87" s="15">
        <v>1305</v>
      </c>
      <c r="F87" s="15">
        <v>9809</v>
      </c>
    </row>
    <row r="88" spans="1:6" hidden="1" outlineLevel="1" x14ac:dyDescent="0.2">
      <c r="A88" s="4" t="s">
        <v>88</v>
      </c>
      <c r="B88" s="15">
        <v>13036</v>
      </c>
      <c r="C88" s="15">
        <v>16865</v>
      </c>
      <c r="D88" s="15">
        <v>4233</v>
      </c>
      <c r="E88" s="15">
        <v>9143</v>
      </c>
      <c r="F88" s="15">
        <v>18243</v>
      </c>
    </row>
    <row r="89" spans="1:6" hidden="1" outlineLevel="1" x14ac:dyDescent="0.2">
      <c r="A89" s="4" t="s">
        <v>89</v>
      </c>
      <c r="B89" s="23">
        <v>6.2989000000000003E-2</v>
      </c>
      <c r="C89" s="23">
        <v>9.2741000000000004E-2</v>
      </c>
      <c r="D89" s="23" t="s">
        <v>12</v>
      </c>
      <c r="E89" s="23">
        <v>0.36696499999999999</v>
      </c>
      <c r="F89" s="23">
        <v>0.11631900000000001</v>
      </c>
    </row>
    <row r="90" spans="1:6" hidden="1" outlineLevel="1" x14ac:dyDescent="0.2">
      <c r="A90" s="4" t="s">
        <v>90</v>
      </c>
      <c r="B90" s="15">
        <v>43</v>
      </c>
      <c r="C90" s="15">
        <v>66</v>
      </c>
      <c r="D90" s="15">
        <v>6</v>
      </c>
      <c r="E90" s="15">
        <v>83</v>
      </c>
      <c r="F90" s="15">
        <v>290</v>
      </c>
    </row>
    <row r="91" spans="1:6" hidden="1" outlineLevel="1" x14ac:dyDescent="0.2">
      <c r="A91" s="4" t="s">
        <v>91</v>
      </c>
      <c r="B91" s="15">
        <v>370</v>
      </c>
      <c r="C91" s="15">
        <v>528</v>
      </c>
      <c r="D91" s="15">
        <v>178</v>
      </c>
      <c r="E91" s="15">
        <v>333</v>
      </c>
      <c r="F91" s="15">
        <v>670</v>
      </c>
    </row>
    <row r="92" spans="1:6" hidden="1" outlineLevel="1" x14ac:dyDescent="0.2">
      <c r="A92" s="4" t="s">
        <v>92</v>
      </c>
      <c r="B92" s="15">
        <v>413</v>
      </c>
      <c r="C92" s="15">
        <v>594</v>
      </c>
      <c r="D92" s="15">
        <v>184</v>
      </c>
      <c r="E92" s="15">
        <v>416</v>
      </c>
      <c r="F92" s="15">
        <v>960</v>
      </c>
    </row>
    <row r="93" spans="1:6" hidden="1" outlineLevel="1" x14ac:dyDescent="0.2">
      <c r="A93" s="4" t="s">
        <v>93</v>
      </c>
      <c r="B93" s="15">
        <v>-19</v>
      </c>
      <c r="C93" s="15">
        <v>391</v>
      </c>
      <c r="D93" s="15">
        <v>84</v>
      </c>
      <c r="E93" s="15">
        <v>-18</v>
      </c>
      <c r="F93" s="15">
        <v>118</v>
      </c>
    </row>
    <row r="94" spans="1:6" hidden="1" outlineLevel="1" x14ac:dyDescent="0.2">
      <c r="A94" s="4" t="s">
        <v>94</v>
      </c>
      <c r="B94" s="15" t="s">
        <v>84</v>
      </c>
      <c r="C94" s="15">
        <v>-97</v>
      </c>
      <c r="D94" s="15">
        <v>-91</v>
      </c>
      <c r="E94" s="15">
        <v>53</v>
      </c>
      <c r="F94" s="15">
        <v>46</v>
      </c>
    </row>
    <row r="95" spans="1:6" hidden="1" outlineLevel="1" x14ac:dyDescent="0.2">
      <c r="A95" s="4" t="s">
        <v>95</v>
      </c>
      <c r="B95" s="15">
        <v>-19</v>
      </c>
      <c r="C95" s="15">
        <v>294</v>
      </c>
      <c r="D95" s="15">
        <v>-7</v>
      </c>
      <c r="E95" s="15">
        <v>35</v>
      </c>
      <c r="F95" s="15">
        <v>164</v>
      </c>
    </row>
    <row r="96" spans="1:6" hidden="1" outlineLevel="1" x14ac:dyDescent="0.2">
      <c r="A96" s="4"/>
      <c r="B96" s="4"/>
      <c r="C96" s="4"/>
      <c r="D96" s="4"/>
      <c r="E96" s="4"/>
      <c r="F96" s="4"/>
    </row>
    <row r="97" spans="1:6" hidden="1" outlineLevel="1" x14ac:dyDescent="0.2">
      <c r="A97" s="4" t="s">
        <v>96</v>
      </c>
      <c r="B97" s="15">
        <v>4179.375</v>
      </c>
      <c r="C97" s="15">
        <v>5966.25</v>
      </c>
      <c r="D97" s="15">
        <v>-2173.8000000000002</v>
      </c>
      <c r="E97" s="15">
        <v>789.375</v>
      </c>
      <c r="F97" s="15">
        <v>6106.875</v>
      </c>
    </row>
    <row r="98" spans="1:6" hidden="1" outlineLevel="1" x14ac:dyDescent="0.2">
      <c r="A98" s="4" t="s">
        <v>97</v>
      </c>
      <c r="B98" s="15">
        <v>66</v>
      </c>
      <c r="C98" s="15">
        <v>77</v>
      </c>
      <c r="D98" s="15">
        <v>208</v>
      </c>
      <c r="E98" s="15">
        <v>225</v>
      </c>
      <c r="F98" s="15">
        <v>321</v>
      </c>
    </row>
    <row r="99" spans="1:6" hidden="1" outlineLevel="1" x14ac:dyDescent="0.2">
      <c r="A99" s="4" t="s">
        <v>98</v>
      </c>
      <c r="B99" s="15">
        <v>86</v>
      </c>
      <c r="C99" s="15">
        <v>101</v>
      </c>
      <c r="D99" s="15">
        <v>232</v>
      </c>
      <c r="E99" s="15">
        <v>295</v>
      </c>
      <c r="F99" s="15">
        <v>448</v>
      </c>
    </row>
    <row r="100" spans="1:6" hidden="1" outlineLevel="1" x14ac:dyDescent="0.2">
      <c r="A100" s="4" t="s">
        <v>99</v>
      </c>
      <c r="B100" s="24">
        <v>45205</v>
      </c>
      <c r="C100" s="24">
        <v>45569</v>
      </c>
      <c r="D100" s="24">
        <v>45933</v>
      </c>
      <c r="E100" s="24">
        <v>45933</v>
      </c>
      <c r="F100" s="24">
        <v>45933</v>
      </c>
    </row>
    <row r="101" spans="1:6" hidden="1" outlineLevel="1" x14ac:dyDescent="0.2">
      <c r="A101" s="4" t="s">
        <v>100</v>
      </c>
      <c r="B101" s="14" t="s">
        <v>101</v>
      </c>
      <c r="C101" s="14" t="s">
        <v>101</v>
      </c>
      <c r="D101" s="14" t="s">
        <v>102</v>
      </c>
      <c r="E101" s="14" t="s">
        <v>102</v>
      </c>
      <c r="F101" s="14" t="s">
        <v>103</v>
      </c>
    </row>
    <row r="102" spans="1:6" hidden="1" outlineLevel="1" x14ac:dyDescent="0.2">
      <c r="A102" s="4" t="s">
        <v>104</v>
      </c>
      <c r="B102" s="14" t="s">
        <v>105</v>
      </c>
      <c r="C102" s="14" t="s">
        <v>105</v>
      </c>
      <c r="D102" s="14" t="s">
        <v>105</v>
      </c>
      <c r="E102" s="14" t="s">
        <v>105</v>
      </c>
      <c r="F102" s="14" t="s">
        <v>105</v>
      </c>
    </row>
    <row r="103" spans="1:6" hidden="1" outlineLevel="1" x14ac:dyDescent="0.2">
      <c r="A103" s="4"/>
      <c r="B103" s="4"/>
      <c r="C103" s="4"/>
      <c r="D103" s="4"/>
      <c r="E103" s="4"/>
      <c r="F103" s="4"/>
    </row>
    <row r="104" spans="1:6" hidden="1" outlineLevel="1" x14ac:dyDescent="0.2">
      <c r="A104" s="9" t="s">
        <v>106</v>
      </c>
      <c r="B104" s="4"/>
      <c r="C104" s="4"/>
      <c r="D104" s="4"/>
      <c r="E104" s="4"/>
      <c r="F104" s="4"/>
    </row>
    <row r="105" spans="1:6" hidden="1" outlineLevel="1" x14ac:dyDescent="0.2">
      <c r="A105" s="4" t="s">
        <v>107</v>
      </c>
      <c r="B105" s="15">
        <v>2663</v>
      </c>
      <c r="C105" s="15">
        <v>3116</v>
      </c>
      <c r="D105" s="15">
        <v>3114</v>
      </c>
      <c r="E105" s="15">
        <v>3430</v>
      </c>
      <c r="F105" s="15">
        <v>3798</v>
      </c>
    </row>
    <row r="106" spans="1:6" hidden="1" outlineLevel="1" x14ac:dyDescent="0.2">
      <c r="A106" s="4" t="s">
        <v>108</v>
      </c>
      <c r="B106" s="15">
        <v>108</v>
      </c>
      <c r="C106" s="15">
        <v>125</v>
      </c>
      <c r="D106" s="15">
        <v>137</v>
      </c>
      <c r="E106" s="15">
        <v>140</v>
      </c>
      <c r="F106" s="15">
        <v>153</v>
      </c>
    </row>
    <row r="107" spans="1:6" hidden="1" outlineLevel="1" x14ac:dyDescent="0.2">
      <c r="A107" s="4" t="s">
        <v>109</v>
      </c>
      <c r="B107" s="15">
        <v>29.541024</v>
      </c>
      <c r="C107" s="15">
        <v>35.677999999999997</v>
      </c>
      <c r="D107" s="15">
        <v>60.552903999999998</v>
      </c>
      <c r="E107" s="15">
        <v>62.787199999999999</v>
      </c>
      <c r="F107" s="15">
        <v>66.377520000000004</v>
      </c>
    </row>
    <row r="108" spans="1:6" hidden="1" outlineLevel="1" x14ac:dyDescent="0.2">
      <c r="A108" s="4" t="s">
        <v>110</v>
      </c>
      <c r="B108" s="15">
        <v>78.458976000000007</v>
      </c>
      <c r="C108" s="15">
        <v>89.322000000000003</v>
      </c>
      <c r="D108" s="15">
        <v>76.447096000000002</v>
      </c>
      <c r="E108" s="15">
        <v>77.212800000000001</v>
      </c>
      <c r="F108" s="15">
        <v>86.622479999999996</v>
      </c>
    </row>
    <row r="109" spans="1:6" hidden="1" outlineLevel="1" x14ac:dyDescent="0.2">
      <c r="A109" s="4"/>
      <c r="B109" s="4"/>
      <c r="C109" s="4"/>
      <c r="D109" s="4"/>
      <c r="E109" s="4"/>
      <c r="F109" s="4"/>
    </row>
    <row r="110" spans="1:6" hidden="1" outlineLevel="1" x14ac:dyDescent="0.2">
      <c r="A110" s="4" t="s">
        <v>111</v>
      </c>
      <c r="B110" s="15">
        <v>186</v>
      </c>
      <c r="C110" s="15">
        <v>193</v>
      </c>
      <c r="D110" s="15">
        <v>201</v>
      </c>
      <c r="E110" s="15">
        <v>312</v>
      </c>
      <c r="F110" s="15">
        <v>409</v>
      </c>
    </row>
    <row r="111" spans="1:6" hidden="1" outlineLevel="1" x14ac:dyDescent="0.2">
      <c r="A111" s="4" t="s">
        <v>112</v>
      </c>
      <c r="B111" s="15">
        <v>110</v>
      </c>
      <c r="C111" s="15">
        <v>175</v>
      </c>
      <c r="D111" s="15">
        <v>226</v>
      </c>
      <c r="E111" s="15">
        <v>296</v>
      </c>
      <c r="F111" s="15">
        <v>347</v>
      </c>
    </row>
    <row r="112" spans="1:6" hidden="1" outlineLevel="1" x14ac:dyDescent="0.2">
      <c r="A112" s="4" t="s">
        <v>113</v>
      </c>
      <c r="B112" s="15">
        <v>99</v>
      </c>
      <c r="C112" s="15">
        <v>133</v>
      </c>
      <c r="D112" s="15">
        <v>137</v>
      </c>
      <c r="E112" s="15">
        <v>213</v>
      </c>
      <c r="F112" s="15">
        <v>219</v>
      </c>
    </row>
    <row r="113" spans="1:6" hidden="1" outlineLevel="1" x14ac:dyDescent="0.2">
      <c r="A113" s="4" t="s">
        <v>114</v>
      </c>
      <c r="B113" s="15" t="s">
        <v>8</v>
      </c>
      <c r="C113" s="15">
        <v>13</v>
      </c>
      <c r="D113" s="15">
        <v>32</v>
      </c>
      <c r="E113" s="15">
        <v>12</v>
      </c>
      <c r="F113" s="15" t="s">
        <v>8</v>
      </c>
    </row>
    <row r="114" spans="1:6" hidden="1" outlineLevel="1" x14ac:dyDescent="0.2">
      <c r="A114" s="9" t="s">
        <v>115</v>
      </c>
      <c r="B114" s="13">
        <v>395</v>
      </c>
      <c r="C114" s="13">
        <v>514</v>
      </c>
      <c r="D114" s="13">
        <v>596</v>
      </c>
      <c r="E114" s="13">
        <v>833</v>
      </c>
      <c r="F114" s="13">
        <v>975</v>
      </c>
    </row>
    <row r="115" spans="1:6" hidden="1" outlineLevel="1" x14ac:dyDescent="0.2">
      <c r="A115" s="4"/>
      <c r="B115" s="4"/>
      <c r="C115" s="4"/>
      <c r="D115" s="4"/>
      <c r="E115" s="4"/>
      <c r="F115" s="4"/>
    </row>
    <row r="116" spans="1:6" hidden="1" outlineLevel="1" x14ac:dyDescent="0.2">
      <c r="A116" s="10"/>
      <c r="B116" s="10"/>
      <c r="C116" s="10"/>
      <c r="D116" s="10"/>
      <c r="E116" s="10"/>
      <c r="F116" s="10"/>
    </row>
    <row r="117" spans="1:6" hidden="1" outlineLevel="1" x14ac:dyDescent="0.2">
      <c r="A117" t="s">
        <v>116</v>
      </c>
    </row>
    <row r="118" spans="1:6" hidden="1" outlineLevel="1" x14ac:dyDescent="0.2">
      <c r="A118" s="17" t="s">
        <v>14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3242-2F4E-CC49-9CB4-8189FAC7405F}">
  <sheetPr>
    <outlinePr summaryBelow="0" summaryRight="0"/>
    <pageSetUpPr autoPageBreaks="0"/>
  </sheetPr>
  <dimension ref="A5:IT95"/>
  <sheetViews>
    <sheetView workbookViewId="0"/>
  </sheetViews>
  <sheetFormatPr defaultColWidth="11.5546875" defaultRowHeight="10.199999999999999" outlineLevelRow="2" x14ac:dyDescent="0.2"/>
  <cols>
    <col min="1" max="1" width="45.77734375" customWidth="1"/>
    <col min="2" max="6" width="14.77734375" customWidth="1"/>
    <col min="7" max="256" width="8.77734375" customWidth="1"/>
  </cols>
  <sheetData>
    <row r="5" spans="1:254" ht="16.2" x14ac:dyDescent="0.25">
      <c r="A5" s="1" t="s">
        <v>117</v>
      </c>
    </row>
    <row r="7" spans="1:254" x14ac:dyDescent="0.2">
      <c r="A7" s="2" t="s">
        <v>16</v>
      </c>
      <c r="C7" t="s">
        <v>18</v>
      </c>
      <c r="D7" s="4" t="s">
        <v>0</v>
      </c>
      <c r="E7" s="3" t="s">
        <v>19</v>
      </c>
      <c r="F7" t="s">
        <v>20</v>
      </c>
    </row>
    <row r="8" spans="1:254" x14ac:dyDescent="0.2">
      <c r="A8" s="4"/>
      <c r="B8" s="3" t="s">
        <v>21</v>
      </c>
      <c r="C8" t="s">
        <v>22</v>
      </c>
      <c r="D8" s="4" t="s">
        <v>0</v>
      </c>
      <c r="E8" s="3" t="s">
        <v>23</v>
      </c>
      <c r="F8" t="s">
        <v>2</v>
      </c>
    </row>
    <row r="9" spans="1:254" x14ac:dyDescent="0.2">
      <c r="A9" s="4"/>
      <c r="B9" s="3" t="s">
        <v>24</v>
      </c>
      <c r="C9" t="s">
        <v>25</v>
      </c>
      <c r="D9" s="4" t="s">
        <v>0</v>
      </c>
      <c r="E9" s="3" t="s">
        <v>26</v>
      </c>
      <c r="F9" t="s">
        <v>1</v>
      </c>
    </row>
    <row r="10" spans="1:254" x14ac:dyDescent="0.2">
      <c r="A10" s="4"/>
      <c r="B10" s="3" t="s">
        <v>27</v>
      </c>
      <c r="C10" t="s">
        <v>3</v>
      </c>
      <c r="D10" s="4" t="s">
        <v>0</v>
      </c>
      <c r="E10" s="3" t="s">
        <v>28</v>
      </c>
      <c r="F10" s="5" t="s">
        <v>4</v>
      </c>
    </row>
    <row r="11" spans="1:254" x14ac:dyDescent="0.2">
      <c r="A11" s="4"/>
      <c r="B11" s="3" t="s">
        <v>29</v>
      </c>
      <c r="C11" t="s">
        <v>30</v>
      </c>
      <c r="D11" s="4" t="s">
        <v>0</v>
      </c>
      <c r="E11" s="18"/>
      <c r="F11" s="18"/>
    </row>
    <row r="14" spans="1:254" x14ac:dyDescent="0.2">
      <c r="A14" s="6" t="s">
        <v>128</v>
      </c>
      <c r="B14" s="6"/>
      <c r="C14" s="6"/>
      <c r="D14" s="6"/>
      <c r="E14" s="6"/>
      <c r="F14" s="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20.399999999999999" x14ac:dyDescent="0.2">
      <c r="A15" s="7" t="s">
        <v>129</v>
      </c>
      <c r="B15" s="25">
        <v>44441</v>
      </c>
      <c r="C15" s="25">
        <v>44805</v>
      </c>
      <c r="D15" s="25">
        <v>45169</v>
      </c>
      <c r="E15" s="25">
        <v>45533</v>
      </c>
      <c r="F15" s="25">
        <v>45897</v>
      </c>
    </row>
    <row r="16" spans="1:254" x14ac:dyDescent="0.2">
      <c r="A16" s="8" t="s">
        <v>6</v>
      </c>
      <c r="B16" s="12" t="s">
        <v>7</v>
      </c>
      <c r="C16" s="12" t="s">
        <v>7</v>
      </c>
      <c r="D16" s="12" t="s">
        <v>7</v>
      </c>
      <c r="E16" s="12" t="s">
        <v>7</v>
      </c>
      <c r="F16" s="12" t="s">
        <v>7</v>
      </c>
    </row>
    <row r="17" spans="1:6" x14ac:dyDescent="0.2">
      <c r="A17" s="9" t="s">
        <v>130</v>
      </c>
      <c r="B17" s="4"/>
      <c r="C17" s="4"/>
      <c r="D17" s="4"/>
      <c r="E17" s="4"/>
      <c r="F17" s="4"/>
    </row>
    <row r="18" spans="1:6" x14ac:dyDescent="0.2">
      <c r="A18" s="4" t="s">
        <v>131</v>
      </c>
      <c r="B18" s="32">
        <f>IFERROR('Balance Sheet'!B18/'Balance Sheet'!B$40,0)</f>
        <v>0.13191388128940168</v>
      </c>
      <c r="C18" s="32">
        <f>IFERROR('Balance Sheet'!C18/'Balance Sheet'!C$40,0)</f>
        <v>0.12464734547319825</v>
      </c>
      <c r="D18" s="32">
        <f>IFERROR('Balance Sheet'!D18/'Balance Sheet'!D$40,0)</f>
        <v>0.13348585302082361</v>
      </c>
      <c r="E18" s="32">
        <f>IFERROR('Balance Sheet'!E18/'Balance Sheet'!E$40,0)</f>
        <v>0.10143194652529676</v>
      </c>
      <c r="F18" s="32">
        <f>IFERROR('Balance Sheet'!F18/'Balance Sheet'!F$40,0)</f>
        <v>0.11645208821469118</v>
      </c>
    </row>
    <row r="19" spans="1:6" x14ac:dyDescent="0.2">
      <c r="A19" s="4" t="s">
        <v>132</v>
      </c>
      <c r="B19" s="32">
        <f>IFERROR('Balance Sheet'!B19/'Balance Sheet'!B$40,0)</f>
        <v>1.4783598701762136E-2</v>
      </c>
      <c r="C19" s="32">
        <f>IFERROR('Balance Sheet'!C19/'Balance Sheet'!C$40,0)</f>
        <v>1.6127815578655159E-2</v>
      </c>
      <c r="D19" s="32">
        <f>IFERROR('Balance Sheet'!D19/'Balance Sheet'!D$40,0)</f>
        <v>1.5827808385470165E-2</v>
      </c>
      <c r="E19" s="32">
        <f>IFERROR('Balance Sheet'!E19/'Balance Sheet'!E$40,0)</f>
        <v>1.5342284199608159E-2</v>
      </c>
      <c r="F19" s="32">
        <f>IFERROR('Balance Sheet'!F19/'Balance Sheet'!F$40,0)</f>
        <v>8.0315949660619817E-3</v>
      </c>
    </row>
    <row r="20" spans="1:6" x14ac:dyDescent="0.2">
      <c r="A20" s="9" t="s">
        <v>133</v>
      </c>
      <c r="B20" s="33">
        <f>IFERROR('Balance Sheet'!B20/'Balance Sheet'!B$40,0)</f>
        <v>0.14669747999116384</v>
      </c>
      <c r="C20" s="33">
        <f>IFERROR('Balance Sheet'!C20/'Balance Sheet'!C$40,0)</f>
        <v>0.14077516105185342</v>
      </c>
      <c r="D20" s="33">
        <f>IFERROR('Balance Sheet'!D20/'Balance Sheet'!D$40,0)</f>
        <v>0.14931366140629376</v>
      </c>
      <c r="E20" s="33">
        <f>IFERROR('Balance Sheet'!E20/'Balance Sheet'!E$40,0)</f>
        <v>0.11677423072490492</v>
      </c>
      <c r="F20" s="33">
        <f>IFERROR('Balance Sheet'!F20/'Balance Sheet'!F$40,0)</f>
        <v>0.12448368318075316</v>
      </c>
    </row>
    <row r="21" spans="1:6" x14ac:dyDescent="0.2">
      <c r="A21" s="4"/>
      <c r="B21" s="34"/>
      <c r="C21" s="34"/>
      <c r="D21" s="34"/>
      <c r="E21" s="34"/>
      <c r="F21" s="34"/>
    </row>
    <row r="22" spans="1:6" x14ac:dyDescent="0.2">
      <c r="A22" s="4" t="s">
        <v>134</v>
      </c>
      <c r="B22" s="32">
        <f>IFERROR('Balance Sheet'!B22/'Balance Sheet'!B$40,0)</f>
        <v>8.3603799554792774E-2</v>
      </c>
      <c r="C22" s="32">
        <f>IFERROR('Balance Sheet'!C22/'Balance Sheet'!C$40,0)</f>
        <v>7.1888719581189753E-2</v>
      </c>
      <c r="D22" s="32">
        <f>IFERROR('Balance Sheet'!D22/'Balance Sheet'!D$40,0)</f>
        <v>3.1873502038783579E-2</v>
      </c>
      <c r="E22" s="32">
        <f>IFERROR('Balance Sheet'!E22/'Balance Sheet'!E$40,0)</f>
        <v>7.8065575659790248E-2</v>
      </c>
      <c r="F22" s="32">
        <f>IFERROR('Balance Sheet'!F22/'Balance Sheet'!F$40,0)</f>
        <v>8.6511751491581926E-2</v>
      </c>
    </row>
    <row r="23" spans="1:6" x14ac:dyDescent="0.2">
      <c r="A23" s="4" t="s">
        <v>135</v>
      </c>
      <c r="B23" s="32">
        <f>IFERROR('Balance Sheet'!B23/'Balance Sheet'!B$40,0)</f>
        <v>6.6441230946999953E-3</v>
      </c>
      <c r="C23" s="32">
        <f>IFERROR('Balance Sheet'!C23/'Balance Sheet'!C$40,0)</f>
        <v>5.5066910067438106E-3</v>
      </c>
      <c r="D23" s="32">
        <f>IFERROR('Balance Sheet'!D23/'Balance Sheet'!D$40,0)</f>
        <v>6.1474771998630438E-3</v>
      </c>
      <c r="E23" s="32">
        <f>IFERROR('Balance Sheet'!E23/'Balance Sheet'!E$40,0)</f>
        <v>1.7229457185663249E-2</v>
      </c>
      <c r="F23" s="32">
        <f>IFERROR('Balance Sheet'!F23/'Balance Sheet'!F$40,0)</f>
        <v>2.5387086644604942E-2</v>
      </c>
    </row>
    <row r="24" spans="1:6" x14ac:dyDescent="0.2">
      <c r="A24" s="9" t="s">
        <v>136</v>
      </c>
      <c r="B24" s="33">
        <f>IFERROR('Balance Sheet'!B24/'Balance Sheet'!B$40,0)</f>
        <v>9.0247922649492773E-2</v>
      </c>
      <c r="C24" s="33">
        <f>IFERROR('Balance Sheet'!C24/'Balance Sheet'!C$40,0)</f>
        <v>7.7395410587933561E-2</v>
      </c>
      <c r="D24" s="33">
        <f>IFERROR('Balance Sheet'!D24/'Balance Sheet'!D$40,0)</f>
        <v>3.802097923864662E-2</v>
      </c>
      <c r="E24" s="33">
        <f>IFERROR('Balance Sheet'!E24/'Balance Sheet'!E$40,0)</f>
        <v>9.5295032845453501E-2</v>
      </c>
      <c r="F24" s="33">
        <f>IFERROR('Balance Sheet'!F24/'Balance Sheet'!F$40,0)</f>
        <v>0.11189883813618687</v>
      </c>
    </row>
    <row r="25" spans="1:6" x14ac:dyDescent="0.2">
      <c r="A25" s="4"/>
      <c r="B25" s="34"/>
      <c r="C25" s="34"/>
      <c r="D25" s="34"/>
      <c r="E25" s="34"/>
      <c r="F25" s="34"/>
    </row>
    <row r="26" spans="1:6" x14ac:dyDescent="0.2">
      <c r="A26" s="4" t="s">
        <v>137</v>
      </c>
      <c r="B26" s="32">
        <f>IFERROR('Balance Sheet'!B26/'Balance Sheet'!B$40,0)</f>
        <v>7.6245985488283569E-2</v>
      </c>
      <c r="C26" s="32">
        <f>IFERROR('Balance Sheet'!C26/'Balance Sheet'!C$40,0)</f>
        <v>0.10052351281625756</v>
      </c>
      <c r="D26" s="32">
        <f>IFERROR('Balance Sheet'!D26/'Balance Sheet'!D$40,0)</f>
        <v>0.1305288386715224</v>
      </c>
      <c r="E26" s="32">
        <f>IFERROR('Balance Sheet'!E26/'Balance Sheet'!E$40,0)</f>
        <v>0.12785236833006799</v>
      </c>
      <c r="F26" s="32">
        <f>IFERROR('Balance Sheet'!F26/'Balance Sheet'!F$40,0)</f>
        <v>0.10090823449841783</v>
      </c>
    </row>
    <row r="27" spans="1:6" x14ac:dyDescent="0.2">
      <c r="A27" s="4" t="s">
        <v>138</v>
      </c>
      <c r="B27" s="32">
        <f>IFERROR('Balance Sheet'!B27/'Balance Sheet'!B$40,0)</f>
        <v>0</v>
      </c>
      <c r="C27" s="32">
        <f>IFERROR('Balance Sheet'!C27/'Balance Sheet'!C$40,0)</f>
        <v>0</v>
      </c>
      <c r="D27" s="32">
        <f>IFERROR('Balance Sheet'!D27/'Balance Sheet'!D$40,0)</f>
        <v>0</v>
      </c>
      <c r="E27" s="32">
        <f>IFERROR('Balance Sheet'!E27/'Balance Sheet'!E$40,0)</f>
        <v>1.5846490722599976E-4</v>
      </c>
      <c r="F27" s="32">
        <f>IFERROR('Balance Sheet'!F27/'Balance Sheet'!F$40,0)</f>
        <v>4.8310345660523204E-5</v>
      </c>
    </row>
    <row r="28" spans="1:6" x14ac:dyDescent="0.2">
      <c r="A28" s="4" t="s">
        <v>139</v>
      </c>
      <c r="B28" s="32">
        <f>IFERROR('Balance Sheet'!B28/'Balance Sheet'!B$40,0)</f>
        <v>2.5081139866437833E-2</v>
      </c>
      <c r="C28" s="32">
        <f>IFERROR('Balance Sheet'!C28/'Balance Sheet'!C$40,0)</f>
        <v>9.9120438121388585E-3</v>
      </c>
      <c r="D28" s="32">
        <f>IFERROR('Balance Sheet'!D28/'Balance Sheet'!D$40,0)</f>
        <v>1.276185140224733E-2</v>
      </c>
      <c r="E28" s="32">
        <f>IFERROR('Balance Sheet'!E28/'Balance Sheet'!E$40,0)</f>
        <v>1.1020514002535439E-2</v>
      </c>
      <c r="F28" s="32">
        <f>IFERROR('Balance Sheet'!F28/'Balance Sheet'!F$40,0)</f>
        <v>1.0990603637769028E-2</v>
      </c>
    </row>
    <row r="29" spans="1:6" x14ac:dyDescent="0.2">
      <c r="A29" s="9" t="s">
        <v>140</v>
      </c>
      <c r="B29" s="33">
        <f>IFERROR('Balance Sheet'!B29/'Balance Sheet'!B$40,0)</f>
        <v>0.33827252799537799</v>
      </c>
      <c r="C29" s="33">
        <f>IFERROR('Balance Sheet'!C29/'Balance Sheet'!C$40,0)</f>
        <v>0.32860612826818342</v>
      </c>
      <c r="D29" s="33">
        <f>IFERROR('Balance Sheet'!D29/'Balance Sheet'!D$40,0)</f>
        <v>0.33062533071871014</v>
      </c>
      <c r="E29" s="33">
        <f>IFERROR('Balance Sheet'!E29/'Balance Sheet'!E$40,0)</f>
        <v>0.35110061081018784</v>
      </c>
      <c r="F29" s="33">
        <f>IFERROR('Balance Sheet'!F29/'Balance Sheet'!F$40,0)</f>
        <v>0.34832966979878743</v>
      </c>
    </row>
    <row r="30" spans="1:6" x14ac:dyDescent="0.2">
      <c r="A30" s="4"/>
      <c r="B30" s="34"/>
      <c r="C30" s="34"/>
      <c r="D30" s="34"/>
      <c r="E30" s="34"/>
      <c r="F30" s="34"/>
    </row>
    <row r="31" spans="1:6" x14ac:dyDescent="0.2">
      <c r="A31" s="4" t="s">
        <v>141</v>
      </c>
      <c r="B31" s="32">
        <f>IFERROR('Balance Sheet'!B31/'Balance Sheet'!B$40,0)</f>
        <v>1.1897058573637616</v>
      </c>
      <c r="C31" s="32">
        <f>IFERROR('Balance Sheet'!C31/'Balance Sheet'!C$40,0)</f>
        <v>1.2372554048549402</v>
      </c>
      <c r="D31" s="32">
        <f>IFERROR('Balance Sheet'!D31/'Balance Sheet'!D$40,0)</f>
        <v>1.373470912316743</v>
      </c>
      <c r="E31" s="32">
        <f>IFERROR('Balance Sheet'!E31/'Balance Sheet'!E$40,0)</f>
        <v>1.3929353463178518</v>
      </c>
      <c r="F31" s="32">
        <f>IFERROR('Balance Sheet'!F31/'Balance Sheet'!F$40,0)</f>
        <v>1.3337520229957245</v>
      </c>
    </row>
    <row r="32" spans="1:6" x14ac:dyDescent="0.2">
      <c r="A32" s="4" t="s">
        <v>142</v>
      </c>
      <c r="B32" s="32">
        <f>IFERROR('Balance Sheet'!B32/'Balance Sheet'!B$40,0)</f>
        <v>-0.61596628659790309</v>
      </c>
      <c r="C32" s="32">
        <f>IFERROR('Balance Sheet'!C32/'Balance Sheet'!C$40,0)</f>
        <v>-0.64544453328907869</v>
      </c>
      <c r="D32" s="32">
        <f>IFERROR('Balance Sheet'!D32/'Balance Sheet'!D$40,0)</f>
        <v>-0.77282348180658011</v>
      </c>
      <c r="E32" s="32">
        <f>IFERROR('Balance Sheet'!E32/'Balance Sheet'!E$40,0)</f>
        <v>-0.81102339518266686</v>
      </c>
      <c r="F32" s="32">
        <f>IFERROR('Balance Sheet'!F32/'Balance Sheet'!F$40,0)</f>
        <v>-0.7621681683132443</v>
      </c>
    </row>
    <row r="33" spans="1:6" x14ac:dyDescent="0.2">
      <c r="A33" s="9" t="s">
        <v>143</v>
      </c>
      <c r="B33" s="33">
        <f>IFERROR('Balance Sheet'!B33/'Balance Sheet'!B$40,0)</f>
        <v>0.57373957076585835</v>
      </c>
      <c r="C33" s="33">
        <f>IFERROR('Balance Sheet'!C33/'Balance Sheet'!C$40,0)</f>
        <v>0.59181087156586154</v>
      </c>
      <c r="D33" s="33">
        <f>IFERROR('Balance Sheet'!D33/'Balance Sheet'!D$40,0)</f>
        <v>0.60064743051016278</v>
      </c>
      <c r="E33" s="33">
        <f>IFERROR('Balance Sheet'!E33/'Balance Sheet'!E$40,0)</f>
        <v>0.58191195113518501</v>
      </c>
      <c r="F33" s="33">
        <f>IFERROR('Balance Sheet'!F33/'Balance Sheet'!F$40,0)</f>
        <v>0.5715838546824803</v>
      </c>
    </row>
    <row r="34" spans="1:6" x14ac:dyDescent="0.2">
      <c r="A34" s="4"/>
      <c r="B34" s="34"/>
      <c r="C34" s="34"/>
      <c r="D34" s="34"/>
      <c r="E34" s="34"/>
      <c r="F34" s="34"/>
    </row>
    <row r="35" spans="1:6" x14ac:dyDescent="0.2">
      <c r="A35" s="4" t="s">
        <v>144</v>
      </c>
      <c r="B35" s="32">
        <f>IFERROR('Balance Sheet'!B35/'Balance Sheet'!B$40,0)</f>
        <v>2.9992013458172612E-2</v>
      </c>
      <c r="C35" s="32">
        <f>IFERROR('Balance Sheet'!C35/'Balance Sheet'!C$40,0)</f>
        <v>2.8197275319463512E-2</v>
      </c>
      <c r="D35" s="32">
        <f>IFERROR('Balance Sheet'!D35/'Balance Sheet'!D$40,0)</f>
        <v>1.652815388925203E-2</v>
      </c>
      <c r="E35" s="32">
        <f>IFERROR('Balance Sheet'!E35/'Balance Sheet'!E$40,0)</f>
        <v>1.7805693211939609E-2</v>
      </c>
      <c r="F35" s="32">
        <f>IFERROR('Balance Sheet'!F35/'Balance Sheet'!F$40,0)</f>
        <v>2.201744003478345E-2</v>
      </c>
    </row>
    <row r="36" spans="1:6" x14ac:dyDescent="0.2">
      <c r="A36" s="4" t="s">
        <v>145</v>
      </c>
      <c r="B36" s="32">
        <f>IFERROR('Balance Sheet'!B36/'Balance Sheet'!B$40,0)</f>
        <v>2.0866964604326327E-2</v>
      </c>
      <c r="C36" s="32">
        <f>IFERROR('Balance Sheet'!C36/'Balance Sheet'!C$40,0)</f>
        <v>1.8526620702140822E-2</v>
      </c>
      <c r="D36" s="32">
        <f>IFERROR('Balance Sheet'!D36/'Balance Sheet'!D$40,0)</f>
        <v>1.7897718429981013E-2</v>
      </c>
      <c r="E36" s="32">
        <f>IFERROR('Balance Sheet'!E36/'Balance Sheet'!E$40,0)</f>
        <v>1.6566785755445429E-2</v>
      </c>
      <c r="F36" s="32">
        <f>IFERROR('Balance Sheet'!F36/'Balance Sheet'!F$40,0)</f>
        <v>1.388922437740042E-2</v>
      </c>
    </row>
    <row r="37" spans="1:6" x14ac:dyDescent="0.2">
      <c r="A37" s="4" t="s">
        <v>146</v>
      </c>
      <c r="B37" s="32">
        <f>IFERROR('Balance Sheet'!B37/'Balance Sheet'!B$40,0)</f>
        <v>5.9304321228907881E-3</v>
      </c>
      <c r="C37" s="32">
        <f>IFERROR('Balance Sheet'!C37/'Balance Sheet'!C$40,0)</f>
        <v>6.3515531886003951E-3</v>
      </c>
      <c r="D37" s="32">
        <f>IFERROR('Balance Sheet'!D37/'Balance Sheet'!D$40,0)</f>
        <v>6.2875463006194163E-3</v>
      </c>
      <c r="E37" s="32">
        <f>IFERROR('Balance Sheet'!E37/'Balance Sheet'!E$40,0)</f>
        <v>5.9928546732741731E-3</v>
      </c>
      <c r="F37" s="32">
        <f>IFERROR('Balance Sheet'!F37/'Balance Sheet'!F$40,0)</f>
        <v>5.4711466460542523E-3</v>
      </c>
    </row>
    <row r="38" spans="1:6" x14ac:dyDescent="0.2">
      <c r="A38" s="4" t="s">
        <v>147</v>
      </c>
      <c r="B38" s="32">
        <f>IFERROR('Balance Sheet'!B38/'Balance Sheet'!B$40,0)</f>
        <v>1.3288246189399991E-2</v>
      </c>
      <c r="C38" s="32">
        <f>IFERROR('Balance Sheet'!C38/'Balance Sheet'!C$40,0)</f>
        <v>1.0590950922559329E-2</v>
      </c>
      <c r="D38" s="32">
        <f>IFERROR('Balance Sheet'!D38/'Balance Sheet'!D$40,0)</f>
        <v>1.1765804463535343E-2</v>
      </c>
      <c r="E38" s="32">
        <f>IFERROR('Balance Sheet'!E38/'Balance Sheet'!E$40,0)</f>
        <v>7.491068341592716E-3</v>
      </c>
      <c r="F38" s="32">
        <f>IFERROR('Balance Sheet'!F38/'Balance Sheet'!F$40,0)</f>
        <v>7.4397932317205734E-3</v>
      </c>
    </row>
    <row r="39" spans="1:6" x14ac:dyDescent="0.2">
      <c r="A39" s="4" t="s">
        <v>148</v>
      </c>
      <c r="B39" s="32">
        <f>IFERROR('Balance Sheet'!B39/'Balance Sheet'!B$40,0)</f>
        <v>1.7910244863973898E-2</v>
      </c>
      <c r="C39" s="32">
        <f>IFERROR('Balance Sheet'!C39/'Balance Sheet'!C$40,0)</f>
        <v>1.5916600033191015E-2</v>
      </c>
      <c r="D39" s="32">
        <f>IFERROR('Balance Sheet'!D39/'Balance Sheet'!D$40,0)</f>
        <v>1.6248015687739283E-2</v>
      </c>
      <c r="E39" s="32">
        <f>IFERROR('Balance Sheet'!E39/'Balance Sheet'!E$40,0)</f>
        <v>1.9131036072375245E-2</v>
      </c>
      <c r="F39" s="32">
        <f>IFERROR('Balance Sheet'!F39/'Balance Sheet'!F$40,0)</f>
        <v>3.1268871228773643E-2</v>
      </c>
    </row>
    <row r="40" spans="1:6" x14ac:dyDescent="0.2">
      <c r="A40" s="9" t="s">
        <v>149</v>
      </c>
      <c r="B40" s="36">
        <f>IFERROR('Balance Sheet'!B40/'Balance Sheet'!B$40,0)</f>
        <v>1</v>
      </c>
      <c r="C40" s="36">
        <f>IFERROR('Balance Sheet'!C40/'Balance Sheet'!C$40,0)</f>
        <v>1</v>
      </c>
      <c r="D40" s="36">
        <f>IFERROR('Balance Sheet'!D40/'Balance Sheet'!D$40,0)</f>
        <v>1</v>
      </c>
      <c r="E40" s="36">
        <f>IFERROR('Balance Sheet'!E40/'Balance Sheet'!E$40,0)</f>
        <v>1</v>
      </c>
      <c r="F40" s="36">
        <f>IFERROR('Balance Sheet'!F40/'Balance Sheet'!F$40,0)</f>
        <v>1</v>
      </c>
    </row>
    <row r="41" spans="1:6" x14ac:dyDescent="0.2">
      <c r="A41" s="4"/>
      <c r="B41" s="34"/>
      <c r="C41" s="34"/>
      <c r="D41" s="34"/>
      <c r="E41" s="34"/>
      <c r="F41" s="34"/>
    </row>
    <row r="42" spans="1:6" x14ac:dyDescent="0.2">
      <c r="A42" s="9"/>
      <c r="B42" s="34"/>
      <c r="C42" s="34"/>
      <c r="D42" s="34"/>
      <c r="E42" s="34"/>
      <c r="F42" s="34"/>
    </row>
    <row r="43" spans="1:6" x14ac:dyDescent="0.2">
      <c r="A43" s="4" t="s">
        <v>151</v>
      </c>
      <c r="B43" s="32">
        <f>IFERROR('Balance Sheet'!B43/'Balance Sheet'!B$40,0)</f>
        <v>2.963516797226801E-2</v>
      </c>
      <c r="C43" s="32">
        <f>IFERROR('Balance Sheet'!C43/'Balance Sheet'!C$40,0)</f>
        <v>3.231597845601436E-2</v>
      </c>
      <c r="D43" s="32">
        <f>IFERROR('Balance Sheet'!D43/'Balance Sheet'!D$40,0)</f>
        <v>2.6846577644971521E-2</v>
      </c>
      <c r="E43" s="32">
        <f>IFERROR('Balance Sheet'!E43/'Balance Sheet'!E$40,0)</f>
        <v>3.9270485190734124E-2</v>
      </c>
      <c r="F43" s="32">
        <f>IFERROR('Balance Sheet'!F43/'Balance Sheet'!F$40,0)</f>
        <v>3.782700065218967E-2</v>
      </c>
    </row>
    <row r="44" spans="1:6" x14ac:dyDescent="0.2">
      <c r="A44" s="4" t="s">
        <v>152</v>
      </c>
      <c r="B44" s="32">
        <f>IFERROR('Balance Sheet'!B44/'Balance Sheet'!B$40,0)</f>
        <v>1.6720759910958553E-2</v>
      </c>
      <c r="C44" s="32">
        <f>IFERROR('Balance Sheet'!C44/'Balance Sheet'!C$40,0)</f>
        <v>1.3231145240861155E-2</v>
      </c>
      <c r="D44" s="32">
        <f>IFERROR('Balance Sheet'!D44/'Balance Sheet'!D$40,0)</f>
        <v>5.7117066641765493E-3</v>
      </c>
      <c r="E44" s="32">
        <f>IFERROR('Balance Sheet'!E44/'Balance Sheet'!E$40,0)</f>
        <v>1.609139103376743E-2</v>
      </c>
      <c r="F44" s="32">
        <f>IFERROR('Balance Sheet'!F44/'Balance Sheet'!F$40,0)</f>
        <v>1.3478586439285973E-2</v>
      </c>
    </row>
    <row r="45" spans="1:6" x14ac:dyDescent="0.2">
      <c r="A45" s="4" t="s">
        <v>153</v>
      </c>
      <c r="B45" s="32">
        <f>IFERROR('Balance Sheet'!B45/'Balance Sheet'!B$40,0)</f>
        <v>0</v>
      </c>
      <c r="C45" s="32">
        <f>IFERROR('Balance Sheet'!C45/'Balance Sheet'!C$40,0)</f>
        <v>0</v>
      </c>
      <c r="D45" s="32">
        <f>IFERROR('Balance Sheet'!D45/'Balance Sheet'!D$40,0)</f>
        <v>1.6497027422417282E-3</v>
      </c>
      <c r="E45" s="32">
        <f>IFERROR('Balance Sheet'!E45/'Balance Sheet'!E$40,0)</f>
        <v>1.5270254696323614E-3</v>
      </c>
      <c r="F45" s="32">
        <f>IFERROR('Balance Sheet'!F45/'Balance Sheet'!F$40,0)</f>
        <v>0</v>
      </c>
    </row>
    <row r="46" spans="1:6" x14ac:dyDescent="0.2">
      <c r="A46" s="4" t="s">
        <v>154</v>
      </c>
      <c r="B46" s="32">
        <f>IFERROR('Balance Sheet'!B46/'Balance Sheet'!B$40,0)</f>
        <v>3.5684548590460331E-3</v>
      </c>
      <c r="C46" s="32">
        <f>IFERROR('Balance Sheet'!C46/'Balance Sheet'!C$40,0)</f>
        <v>2.4591524221897016E-3</v>
      </c>
      <c r="D46" s="32">
        <f>IFERROR('Balance Sheet'!D46/'Balance Sheet'!D$40,0)</f>
        <v>3.7040495533352011E-3</v>
      </c>
      <c r="E46" s="32">
        <f>IFERROR('Balance Sheet'!E46/'Balance Sheet'!E$40,0)</f>
        <v>5.7047366601359921E-3</v>
      </c>
      <c r="F46" s="32">
        <f>IFERROR('Balance Sheet'!F46/'Balance Sheet'!F$40,0)</f>
        <v>7.6571897871929272E-3</v>
      </c>
    </row>
    <row r="47" spans="1:6" x14ac:dyDescent="0.2">
      <c r="A47" s="4" t="s">
        <v>155</v>
      </c>
      <c r="B47" s="32">
        <f>IFERROR('Balance Sheet'!B47/'Balance Sheet'!B$40,0)</f>
        <v>6.185321755679791E-3</v>
      </c>
      <c r="C47" s="32">
        <f>IFERROR('Balance Sheet'!C47/'Balance Sheet'!C$40,0)</f>
        <v>6.3364663639243852E-3</v>
      </c>
      <c r="D47" s="32">
        <f>IFERROR('Balance Sheet'!D47/'Balance Sheet'!D$40,0)</f>
        <v>1.0427366389641113E-3</v>
      </c>
      <c r="E47" s="32">
        <f>IFERROR('Balance Sheet'!E47/'Balance Sheet'!E$40,0)</f>
        <v>3.1404863432061771E-3</v>
      </c>
      <c r="F47" s="32">
        <f>IFERROR('Balance Sheet'!F47/'Balance Sheet'!F$40,0)</f>
        <v>7.5847242687021423E-3</v>
      </c>
    </row>
    <row r="48" spans="1:6" x14ac:dyDescent="0.2">
      <c r="A48" s="4" t="s">
        <v>156</v>
      </c>
      <c r="B48" s="32">
        <f>IFERROR('Balance Sheet'!B48/'Balance Sheet'!B$40,0)</f>
        <v>0</v>
      </c>
      <c r="C48" s="32">
        <f>IFERROR('Balance Sheet'!C48/'Balance Sheet'!C$40,0)</f>
        <v>0</v>
      </c>
      <c r="D48" s="32">
        <f>IFERROR('Balance Sheet'!D48/'Balance Sheet'!D$40,0)</f>
        <v>0</v>
      </c>
      <c r="E48" s="32">
        <f>IFERROR('Balance Sheet'!E48/'Balance Sheet'!E$40,0)</f>
        <v>1.1034919903192348E-2</v>
      </c>
      <c r="F48" s="32">
        <f>IFERROR('Balance Sheet'!F48/'Balance Sheet'!F$40,0)</f>
        <v>3.140172467934008E-4</v>
      </c>
    </row>
    <row r="49" spans="1:6" x14ac:dyDescent="0.2">
      <c r="A49" s="4" t="s">
        <v>157</v>
      </c>
      <c r="B49" s="32">
        <f>IFERROR('Balance Sheet'!B49/'Balance Sheet'!B$40,0)</f>
        <v>5.3051028904484356E-2</v>
      </c>
      <c r="C49" s="32">
        <f>IFERROR('Balance Sheet'!C49/'Balance Sheet'!C$40,0)</f>
        <v>5.9396828749453102E-2</v>
      </c>
      <c r="D49" s="32">
        <f>IFERROR('Balance Sheet'!D49/'Balance Sheet'!D$40,0)</f>
        <v>3.5204033990101781E-2</v>
      </c>
      <c r="E49" s="32">
        <f>IFERROR('Balance Sheet'!E49/'Balance Sheet'!E$40,0)</f>
        <v>5.6456724674426646E-2</v>
      </c>
      <c r="F49" s="32">
        <f>IFERROR('Balance Sheet'!F49/'Balance Sheet'!F$40,0)</f>
        <v>7.147515640474407E-2</v>
      </c>
    </row>
    <row r="50" spans="1:6" x14ac:dyDescent="0.2">
      <c r="A50" s="9" t="s">
        <v>158</v>
      </c>
      <c r="B50" s="33">
        <f>IFERROR('Balance Sheet'!B50/'Balance Sheet'!B$40,0)</f>
        <v>0.10916073340243675</v>
      </c>
      <c r="C50" s="33">
        <f>IFERROR('Balance Sheet'!C50/'Balance Sheet'!C$40,0)</f>
        <v>0.1137395712324427</v>
      </c>
      <c r="D50" s="33">
        <f>IFERROR('Balance Sheet'!D50/'Balance Sheet'!D$40,0)</f>
        <v>7.4158807233790897E-2</v>
      </c>
      <c r="E50" s="33">
        <f>IFERROR('Balance Sheet'!E50/'Balance Sheet'!E$40,0)</f>
        <v>0.13322576927509508</v>
      </c>
      <c r="F50" s="33">
        <f>IFERROR('Balance Sheet'!F50/'Balance Sheet'!F$40,0)</f>
        <v>0.13833667479890818</v>
      </c>
    </row>
    <row r="51" spans="1:6" x14ac:dyDescent="0.2">
      <c r="A51" s="4"/>
      <c r="B51" s="34"/>
      <c r="C51" s="34"/>
      <c r="D51" s="34"/>
      <c r="E51" s="34"/>
      <c r="F51" s="34"/>
    </row>
    <row r="52" spans="1:6" x14ac:dyDescent="0.2">
      <c r="A52" s="4" t="s">
        <v>159</v>
      </c>
      <c r="B52" s="32">
        <f>IFERROR('Balance Sheet'!B52/'Balance Sheet'!B$40,0)</f>
        <v>0.10148005913439481</v>
      </c>
      <c r="C52" s="32">
        <f>IFERROR('Balance Sheet'!C52/'Balance Sheet'!C$40,0)</f>
        <v>9.0822684549582852E-2</v>
      </c>
      <c r="D52" s="32">
        <f>IFERROR('Balance Sheet'!D52/'Balance Sheet'!D$40,0)</f>
        <v>0.18587169670370715</v>
      </c>
      <c r="E52" s="32">
        <f>IFERROR('Balance Sheet'!E52/'Balance Sheet'!E$40,0)</f>
        <v>0.16187910568168723</v>
      </c>
      <c r="F52" s="32">
        <f>IFERROR('Balance Sheet'!F52/'Balance Sheet'!F$40,0)</f>
        <v>0.13929080412570352</v>
      </c>
    </row>
    <row r="53" spans="1:6" x14ac:dyDescent="0.2">
      <c r="A53" s="4" t="s">
        <v>160</v>
      </c>
      <c r="B53" s="32">
        <f>IFERROR('Balance Sheet'!B53/'Balance Sheet'!B$40,0)</f>
        <v>1.9592516440381316E-2</v>
      </c>
      <c r="C53" s="32">
        <f>IFERROR('Balance Sheet'!C53/'Balance Sheet'!C$40,0)</f>
        <v>2.1015946773682542E-2</v>
      </c>
      <c r="D53" s="32">
        <f>IFERROR('Balance Sheet'!D53/'Balance Sheet'!D$40,0)</f>
        <v>2.6644255610545647E-2</v>
      </c>
      <c r="E53" s="32">
        <f>IFERROR('Balance Sheet'!E53/'Balance Sheet'!E$40,0)</f>
        <v>3.3695401636510317E-2</v>
      </c>
      <c r="F53" s="32">
        <f>IFERROR('Balance Sheet'!F53/'Balance Sheet'!F$40,0)</f>
        <v>3.8467112732191597E-2</v>
      </c>
    </row>
    <row r="54" spans="1:6" x14ac:dyDescent="0.2">
      <c r="A54" s="4" t="s">
        <v>161</v>
      </c>
      <c r="B54" s="32">
        <f>IFERROR('Balance Sheet'!B54/'Balance Sheet'!B$40,0)</f>
        <v>0</v>
      </c>
      <c r="C54" s="32">
        <f>IFERROR('Balance Sheet'!C54/'Balance Sheet'!C$40,0)</f>
        <v>0</v>
      </c>
      <c r="D54" s="32">
        <f>IFERROR('Balance Sheet'!D54/'Balance Sheet'!D$40,0)</f>
        <v>0</v>
      </c>
      <c r="E54" s="32">
        <f>IFERROR('Balance Sheet'!E54/'Balance Sheet'!E$40,0)</f>
        <v>2.0312319926241787E-3</v>
      </c>
      <c r="F54" s="32">
        <f>IFERROR('Balance Sheet'!F54/'Balance Sheet'!F$40,0)</f>
        <v>1.7270948573637045E-3</v>
      </c>
    </row>
    <row r="55" spans="1:6" x14ac:dyDescent="0.2">
      <c r="A55" s="4" t="s">
        <v>162</v>
      </c>
      <c r="B55" s="32">
        <f>IFERROR('Balance Sheet'!B55/'Balance Sheet'!B$40,0)</f>
        <v>1.6992642185933491E-4</v>
      </c>
      <c r="C55" s="32">
        <f>IFERROR('Balance Sheet'!C55/'Balance Sheet'!C$40,0)</f>
        <v>1.9612872078813572E-4</v>
      </c>
      <c r="D55" s="32">
        <f>IFERROR('Balance Sheet'!D55/'Balance Sheet'!D$40,0)</f>
        <v>1.8208983098328508E-3</v>
      </c>
      <c r="E55" s="32">
        <f>IFERROR('Balance Sheet'!E55/'Balance Sheet'!E$40,0)</f>
        <v>8.4994813875763516E-4</v>
      </c>
      <c r="F55" s="32">
        <f>IFERROR('Balance Sheet'!F55/'Balance Sheet'!F$40,0)</f>
        <v>6.2803449358680161E-4</v>
      </c>
    </row>
    <row r="56" spans="1:6" x14ac:dyDescent="0.2">
      <c r="A56" s="4" t="s">
        <v>163</v>
      </c>
      <c r="B56" s="32">
        <f>IFERROR('Balance Sheet'!B56/'Balance Sheet'!B$40,0)</f>
        <v>2.3059015446311747E-2</v>
      </c>
      <c r="C56" s="32">
        <f>IFERROR('Balance Sheet'!C56/'Balance Sheet'!C$40,0)</f>
        <v>2.1287509617850732E-2</v>
      </c>
      <c r="D56" s="32">
        <f>IFERROR('Balance Sheet'!D56/'Balance Sheet'!D$40,0)</f>
        <v>2.4854483767547546E-2</v>
      </c>
      <c r="E56" s="32">
        <f>IFERROR('Balance Sheet'!E56/'Balance Sheet'!E$40,0)</f>
        <v>1.8165840728362338E-2</v>
      </c>
      <c r="F56" s="32">
        <f>IFERROR('Balance Sheet'!F56/'Balance Sheet'!F$40,0)</f>
        <v>2.7367810816686395E-2</v>
      </c>
    </row>
    <row r="57" spans="1:6" x14ac:dyDescent="0.2">
      <c r="A57" s="9" t="s">
        <v>164</v>
      </c>
      <c r="B57" s="33">
        <f>IFERROR('Balance Sheet'!B57/'Balance Sheet'!B$40,0)</f>
        <v>0.25346225084538393</v>
      </c>
      <c r="C57" s="33">
        <f>IFERROR('Balance Sheet'!C57/'Balance Sheet'!C$40,0)</f>
        <v>0.24706184089434696</v>
      </c>
      <c r="D57" s="33">
        <f>IFERROR('Balance Sheet'!D57/'Balance Sheet'!D$40,0)</f>
        <v>0.31335014162542407</v>
      </c>
      <c r="E57" s="33">
        <f>IFERROR('Balance Sheet'!E57/'Balance Sheet'!E$40,0)</f>
        <v>0.34984729745303678</v>
      </c>
      <c r="F57" s="33">
        <f>IFERROR('Balance Sheet'!F57/'Balance Sheet'!F$40,0)</f>
        <v>0.34581753182444019</v>
      </c>
    </row>
    <row r="58" spans="1:6" x14ac:dyDescent="0.2">
      <c r="A58" s="4"/>
      <c r="B58" s="34"/>
      <c r="C58" s="34"/>
      <c r="D58" s="34"/>
      <c r="E58" s="34"/>
      <c r="F58" s="34"/>
    </row>
    <row r="59" spans="1:6" x14ac:dyDescent="0.2">
      <c r="A59" s="4" t="s">
        <v>165</v>
      </c>
      <c r="B59" s="32">
        <f>IFERROR('Balance Sheet'!B59/'Balance Sheet'!B$40,0)</f>
        <v>2.0731023466838859E-3</v>
      </c>
      <c r="C59" s="32">
        <f>IFERROR('Balance Sheet'!C59/'Balance Sheet'!C$40,0)</f>
        <v>1.8556794351492841E-3</v>
      </c>
      <c r="D59" s="32">
        <f>IFERROR('Balance Sheet'!D59/'Balance Sheet'!D$40,0)</f>
        <v>1.9298409437544745E-3</v>
      </c>
      <c r="E59" s="32">
        <f>IFERROR('Balance Sheet'!E59/'Balance Sheet'!E$40,0)</f>
        <v>1.8007375821136337E-3</v>
      </c>
      <c r="F59" s="32">
        <f>IFERROR('Balance Sheet'!F59/'Balance Sheet'!F$40,0)</f>
        <v>1.5338534747216116E-3</v>
      </c>
    </row>
    <row r="60" spans="1:6" x14ac:dyDescent="0.2">
      <c r="A60" s="4" t="s">
        <v>166</v>
      </c>
      <c r="B60" s="32">
        <f>IFERROR('Balance Sheet'!B60/'Balance Sheet'!B$40,0)</f>
        <v>0.16063144658362929</v>
      </c>
      <c r="C60" s="32">
        <f>IFERROR('Balance Sheet'!C60/'Balance Sheet'!C$40,0)</f>
        <v>0.15384035122127845</v>
      </c>
      <c r="D60" s="32">
        <f>IFERROR('Balance Sheet'!D60/'Balance Sheet'!D$40,0)</f>
        <v>0.17175584399414823</v>
      </c>
      <c r="E60" s="32">
        <f>IFERROR('Balance Sheet'!E60/'Balance Sheet'!E$40,0)</f>
        <v>0.1745274864584534</v>
      </c>
      <c r="F60" s="32">
        <f>IFERROR('Balance Sheet'!F60/'Balance Sheet'!F$40,0)</f>
        <v>0.16110292519142974</v>
      </c>
    </row>
    <row r="61" spans="1:6" x14ac:dyDescent="0.2">
      <c r="A61" s="4" t="s">
        <v>167</v>
      </c>
      <c r="B61" s="32">
        <f>IFERROR('Balance Sheet'!B61/'Balance Sheet'!B$40,0)</f>
        <v>0.66357967000288876</v>
      </c>
      <c r="C61" s="32">
        <f>IFERROR('Balance Sheet'!C61/'Balance Sheet'!C$40,0)</f>
        <v>0.71321454973371756</v>
      </c>
      <c r="D61" s="32">
        <f>IFERROR('Balance Sheet'!D61/'Balance Sheet'!D$40,0)</f>
        <v>0.63535344103090863</v>
      </c>
      <c r="E61" s="32">
        <f>IFERROR('Balance Sheet'!E61/'Balance Sheet'!E$40,0)</f>
        <v>0.58887000115247201</v>
      </c>
      <c r="F61" s="32">
        <f>IFERROR('Balance Sheet'!F61/'Balance Sheet'!F$40,0)</f>
        <v>0.5867653808062997</v>
      </c>
    </row>
    <row r="62" spans="1:6" x14ac:dyDescent="0.2">
      <c r="A62" s="4" t="s">
        <v>168</v>
      </c>
      <c r="B62" s="32">
        <f>IFERROR('Balance Sheet'!B62/'Balance Sheet'!B$40,0)</f>
        <v>-7.9780455062957736E-2</v>
      </c>
      <c r="C62" s="32">
        <f>IFERROR('Balance Sheet'!C62/'Balance Sheet'!C$40,0)</f>
        <v>-0.10752379946592641</v>
      </c>
      <c r="D62" s="32">
        <f>IFERROR('Balance Sheet'!D62/'Balance Sheet'!D$40,0)</f>
        <v>-0.11753353876801444</v>
      </c>
      <c r="E62" s="32">
        <f>IFERROR('Balance Sheet'!E62/'Balance Sheet'!E$40,0)</f>
        <v>-0.11311513195805002</v>
      </c>
      <c r="F62" s="32">
        <f>IFERROR('Balance Sheet'!F62/'Balance Sheet'!F$40,0)</f>
        <v>-9.4833208531607038E-2</v>
      </c>
    </row>
    <row r="63" spans="1:6" x14ac:dyDescent="0.2">
      <c r="A63" s="4" t="s">
        <v>169</v>
      </c>
      <c r="B63" s="32">
        <f>IFERROR('Balance Sheet'!B63/'Balance Sheet'!B$40,0)</f>
        <v>3.3985284371866984E-5</v>
      </c>
      <c r="C63" s="32">
        <f>IFERROR('Balance Sheet'!C63/'Balance Sheet'!C$40,0)</f>
        <v>-8.448621818565847E-3</v>
      </c>
      <c r="D63" s="32">
        <f>IFERROR('Balance Sheet'!D63/'Balance Sheet'!D$40,0)</f>
        <v>-4.8557288262209355E-3</v>
      </c>
      <c r="E63" s="32">
        <f>IFERROR('Balance Sheet'!E63/'Balance Sheet'!E$40,0)</f>
        <v>-1.9303906880258153E-3</v>
      </c>
      <c r="F63" s="32">
        <f>IFERROR('Balance Sheet'!F63/'Balance Sheet'!F$40,0)</f>
        <v>-3.8648276528418564E-4</v>
      </c>
    </row>
    <row r="64" spans="1:6" x14ac:dyDescent="0.2">
      <c r="A64" s="9" t="s">
        <v>170</v>
      </c>
      <c r="B64" s="33">
        <f>IFERROR('Balance Sheet'!B64/'Balance Sheet'!B$40,0)</f>
        <v>0.74653774915461601</v>
      </c>
      <c r="C64" s="33">
        <f>IFERROR('Balance Sheet'!C64/'Balance Sheet'!C$40,0)</f>
        <v>0.75293815910565298</v>
      </c>
      <c r="D64" s="33">
        <f>IFERROR('Balance Sheet'!D64/'Balance Sheet'!D$40,0)</f>
        <v>0.68664985837457593</v>
      </c>
      <c r="E64" s="33">
        <f>IFERROR('Balance Sheet'!E64/'Balance Sheet'!E$40,0)</f>
        <v>0.65015270254696322</v>
      </c>
      <c r="F64" s="33">
        <f>IFERROR('Balance Sheet'!F64/'Balance Sheet'!F$40,0)</f>
        <v>0.65418246817555981</v>
      </c>
    </row>
    <row r="65" spans="1:6" x14ac:dyDescent="0.2">
      <c r="A65" s="4"/>
      <c r="B65" s="34"/>
      <c r="C65" s="34"/>
      <c r="D65" s="34"/>
      <c r="E65" s="34"/>
      <c r="F65" s="34"/>
    </row>
    <row r="66" spans="1:6" x14ac:dyDescent="0.2">
      <c r="A66" s="9" t="s">
        <v>171</v>
      </c>
      <c r="B66" s="37">
        <f>IFERROR('Balance Sheet'!B66/'Balance Sheet'!B$40,0)</f>
        <v>0.74653774915461601</v>
      </c>
      <c r="C66" s="37">
        <f>IFERROR('Balance Sheet'!C66/'Balance Sheet'!C$40,0)</f>
        <v>0.75293815910565298</v>
      </c>
      <c r="D66" s="37">
        <f>IFERROR('Balance Sheet'!D66/'Balance Sheet'!D$40,0)</f>
        <v>0.68664985837457593</v>
      </c>
      <c r="E66" s="37">
        <f>IFERROR('Balance Sheet'!E66/'Balance Sheet'!E$40,0)</f>
        <v>0.65015270254696322</v>
      </c>
      <c r="F66" s="37">
        <f>IFERROR('Balance Sheet'!F66/'Balance Sheet'!F$40,0)</f>
        <v>0.65418246817555981</v>
      </c>
    </row>
    <row r="67" spans="1:6" x14ac:dyDescent="0.2">
      <c r="A67" s="4"/>
      <c r="B67" s="34"/>
      <c r="C67" s="34"/>
      <c r="D67" s="34"/>
      <c r="E67" s="34"/>
      <c r="F67" s="34"/>
    </row>
    <row r="68" spans="1:6" x14ac:dyDescent="0.2">
      <c r="A68" s="9" t="s">
        <v>172</v>
      </c>
      <c r="B68" s="38">
        <f>IFERROR('Balance Sheet'!B68/'Balance Sheet'!B$40,0)</f>
        <v>1</v>
      </c>
      <c r="C68" s="38">
        <f>IFERROR('Balance Sheet'!C68/'Balance Sheet'!C$40,0)</f>
        <v>1</v>
      </c>
      <c r="D68" s="38">
        <f>IFERROR('Balance Sheet'!D68/'Balance Sheet'!D$40,0)</f>
        <v>1</v>
      </c>
      <c r="E68" s="38">
        <f>IFERROR('Balance Sheet'!E68/'Balance Sheet'!E$40,0)</f>
        <v>1</v>
      </c>
      <c r="F68" s="38">
        <f>IFERROR('Balance Sheet'!F68/'Balance Sheet'!F$40,0)</f>
        <v>1</v>
      </c>
    </row>
    <row r="69" spans="1:6" collapsed="1" x14ac:dyDescent="0.2">
      <c r="A69" s="4"/>
      <c r="B69" s="4"/>
      <c r="C69" s="4"/>
      <c r="D69" s="4"/>
      <c r="E69" s="4"/>
      <c r="F69" s="4"/>
    </row>
    <row r="70" spans="1:6" hidden="1" outlineLevel="2" x14ac:dyDescent="0.2">
      <c r="A70" s="9" t="s">
        <v>86</v>
      </c>
      <c r="B70" s="4"/>
      <c r="C70" s="4"/>
      <c r="D70" s="4"/>
      <c r="E70" s="4"/>
      <c r="F70" s="4"/>
    </row>
    <row r="71" spans="1:6" hidden="1" outlineLevel="2" x14ac:dyDescent="0.2">
      <c r="A71" s="4" t="s">
        <v>173</v>
      </c>
      <c r="B71" s="15">
        <v>1118.623738</v>
      </c>
      <c r="C71" s="15">
        <v>1087.168584</v>
      </c>
      <c r="D71" s="15">
        <v>1098.0344709999999</v>
      </c>
      <c r="E71" s="15">
        <v>1108.7426820000001</v>
      </c>
      <c r="F71" s="15">
        <v>1122.4660349999999</v>
      </c>
    </row>
    <row r="72" spans="1:6" hidden="1" outlineLevel="2" x14ac:dyDescent="0.2">
      <c r="A72" s="4" t="s">
        <v>174</v>
      </c>
      <c r="B72" s="15">
        <v>1119</v>
      </c>
      <c r="C72" s="15">
        <v>1094</v>
      </c>
      <c r="D72" s="15">
        <v>1098</v>
      </c>
      <c r="E72" s="15">
        <v>1109</v>
      </c>
      <c r="F72" s="15">
        <v>1122</v>
      </c>
    </row>
    <row r="73" spans="1:6" hidden="1" outlineLevel="2" x14ac:dyDescent="0.2">
      <c r="A73" s="4" t="s">
        <v>175</v>
      </c>
      <c r="B73" s="16">
        <v>39.26</v>
      </c>
      <c r="C73" s="16">
        <v>45.62</v>
      </c>
      <c r="D73" s="16">
        <v>40.18</v>
      </c>
      <c r="E73" s="16">
        <v>40.700000000000003</v>
      </c>
      <c r="F73" s="16">
        <v>48.28</v>
      </c>
    </row>
    <row r="74" spans="1:6" hidden="1" outlineLevel="2" x14ac:dyDescent="0.2">
      <c r="A74" s="4" t="s">
        <v>176</v>
      </c>
      <c r="B74" s="15">
        <v>42356</v>
      </c>
      <c r="C74" s="15">
        <v>48258</v>
      </c>
      <c r="D74" s="15">
        <v>42566</v>
      </c>
      <c r="E74" s="15">
        <v>43565</v>
      </c>
      <c r="F74" s="15">
        <v>52562</v>
      </c>
    </row>
    <row r="75" spans="1:6" hidden="1" outlineLevel="2" x14ac:dyDescent="0.2">
      <c r="A75" s="4" t="s">
        <v>177</v>
      </c>
      <c r="B75" s="16">
        <v>37.85</v>
      </c>
      <c r="C75" s="16">
        <v>44.11</v>
      </c>
      <c r="D75" s="16">
        <v>38.770000000000003</v>
      </c>
      <c r="E75" s="16">
        <v>39.28</v>
      </c>
      <c r="F75" s="16">
        <v>46.85</v>
      </c>
    </row>
    <row r="76" spans="1:6" hidden="1" outlineLevel="2" x14ac:dyDescent="0.2">
      <c r="A76" s="4" t="s">
        <v>178</v>
      </c>
      <c r="B76" s="15">
        <v>7335</v>
      </c>
      <c r="C76" s="15">
        <v>7576</v>
      </c>
      <c r="D76" s="15">
        <v>13999</v>
      </c>
      <c r="E76" s="15">
        <v>14078</v>
      </c>
      <c r="F76" s="15">
        <v>15352</v>
      </c>
    </row>
    <row r="77" spans="1:6" hidden="1" outlineLevel="2" x14ac:dyDescent="0.2">
      <c r="A77" s="4" t="s">
        <v>179</v>
      </c>
      <c r="B77" s="15">
        <v>-3063</v>
      </c>
      <c r="C77" s="15">
        <v>-3402</v>
      </c>
      <c r="D77" s="15">
        <v>3561</v>
      </c>
      <c r="E77" s="15">
        <v>4926</v>
      </c>
      <c r="F77" s="15">
        <v>3416</v>
      </c>
    </row>
    <row r="78" spans="1:6" hidden="1" outlineLevel="2" x14ac:dyDescent="0.2">
      <c r="A78" s="4" t="s">
        <v>180</v>
      </c>
      <c r="B78" s="15">
        <v>-34</v>
      </c>
      <c r="C78" s="15">
        <v>-35</v>
      </c>
      <c r="D78" s="15">
        <v>-57</v>
      </c>
      <c r="E78" s="15">
        <v>-70</v>
      </c>
      <c r="F78" s="15">
        <v>-79</v>
      </c>
    </row>
    <row r="79" spans="1:6" hidden="1" outlineLevel="2" x14ac:dyDescent="0.2">
      <c r="A79" s="4" t="s">
        <v>181</v>
      </c>
      <c r="B79" s="15">
        <v>864</v>
      </c>
      <c r="C79" s="15">
        <v>1000</v>
      </c>
      <c r="D79" s="15">
        <v>1096</v>
      </c>
      <c r="E79" s="15">
        <v>1120</v>
      </c>
      <c r="F79" s="15">
        <v>1224</v>
      </c>
    </row>
    <row r="80" spans="1:6" hidden="1" outlineLevel="2" x14ac:dyDescent="0.2">
      <c r="A80" s="4" t="s">
        <v>182</v>
      </c>
      <c r="B80" s="14" t="s">
        <v>183</v>
      </c>
      <c r="C80" s="14" t="s">
        <v>184</v>
      </c>
      <c r="D80" s="14" t="s">
        <v>184</v>
      </c>
      <c r="E80" s="14" t="s">
        <v>184</v>
      </c>
      <c r="F80" s="14" t="s">
        <v>184</v>
      </c>
    </row>
    <row r="81" spans="1:6" hidden="1" outlineLevel="2" x14ac:dyDescent="0.2">
      <c r="A81" s="4" t="s">
        <v>185</v>
      </c>
      <c r="B81" s="15">
        <v>505</v>
      </c>
      <c r="C81" s="15">
        <v>805</v>
      </c>
      <c r="D81" s="15">
        <v>660</v>
      </c>
      <c r="E81" s="15">
        <v>793</v>
      </c>
      <c r="F81" s="15">
        <v>860</v>
      </c>
    </row>
    <row r="82" spans="1:6" hidden="1" outlineLevel="2" x14ac:dyDescent="0.2">
      <c r="A82" s="4" t="s">
        <v>186</v>
      </c>
      <c r="B82" s="15">
        <v>3469</v>
      </c>
      <c r="C82" s="15">
        <v>4830</v>
      </c>
      <c r="D82" s="15">
        <v>6111</v>
      </c>
      <c r="E82" s="15">
        <v>6774</v>
      </c>
      <c r="F82" s="15">
        <v>6401</v>
      </c>
    </row>
    <row r="83" spans="1:6" hidden="1" outlineLevel="2" x14ac:dyDescent="0.2">
      <c r="A83" s="4" t="s">
        <v>187</v>
      </c>
      <c r="B83" s="15">
        <v>513</v>
      </c>
      <c r="C83" s="15">
        <v>1028</v>
      </c>
      <c r="D83" s="15">
        <v>1616</v>
      </c>
      <c r="E83" s="15">
        <v>1308</v>
      </c>
      <c r="F83" s="15">
        <v>1094</v>
      </c>
    </row>
    <row r="84" spans="1:6" hidden="1" outlineLevel="2" x14ac:dyDescent="0.2">
      <c r="A84" s="4" t="s">
        <v>188</v>
      </c>
      <c r="B84" s="15">
        <v>280</v>
      </c>
      <c r="C84" s="15">
        <v>280</v>
      </c>
      <c r="D84" s="15">
        <v>283</v>
      </c>
      <c r="E84" s="15">
        <v>284</v>
      </c>
      <c r="F84" s="15">
        <v>420</v>
      </c>
    </row>
    <row r="85" spans="1:6" hidden="1" outlineLevel="2" x14ac:dyDescent="0.2">
      <c r="A85" s="4" t="s">
        <v>189</v>
      </c>
      <c r="B85" s="15">
        <v>14776</v>
      </c>
      <c r="C85" s="15">
        <v>16676</v>
      </c>
      <c r="D85" s="15">
        <v>17967</v>
      </c>
      <c r="E85" s="15">
        <v>20141</v>
      </c>
      <c r="F85" s="15">
        <v>22173</v>
      </c>
    </row>
    <row r="86" spans="1:6" hidden="1" outlineLevel="2" x14ac:dyDescent="0.2">
      <c r="A86" s="4" t="s">
        <v>190</v>
      </c>
      <c r="B86" s="15">
        <v>51902</v>
      </c>
      <c r="C86" s="15">
        <v>61354</v>
      </c>
      <c r="D86" s="15">
        <v>65555</v>
      </c>
      <c r="E86" s="15">
        <v>70813</v>
      </c>
      <c r="F86" s="15">
        <v>79934</v>
      </c>
    </row>
    <row r="87" spans="1:6" hidden="1" outlineLevel="2" x14ac:dyDescent="0.2">
      <c r="A87" s="4" t="s">
        <v>191</v>
      </c>
      <c r="B87" s="15">
        <v>1517</v>
      </c>
      <c r="C87" s="15">
        <v>1897</v>
      </c>
      <c r="D87" s="15">
        <v>2464</v>
      </c>
      <c r="E87" s="15">
        <v>3444</v>
      </c>
      <c r="F87" s="15">
        <v>5518</v>
      </c>
    </row>
    <row r="88" spans="1:6" hidden="1" outlineLevel="2" x14ac:dyDescent="0.2">
      <c r="A88" s="4" t="s">
        <v>192</v>
      </c>
      <c r="B88" s="28">
        <v>43000</v>
      </c>
      <c r="C88" s="28">
        <v>48000</v>
      </c>
      <c r="D88" s="28">
        <v>43000</v>
      </c>
      <c r="E88" s="28">
        <v>48000</v>
      </c>
      <c r="F88" s="28">
        <v>53000</v>
      </c>
    </row>
    <row r="89" spans="1:6" hidden="1" outlineLevel="2" x14ac:dyDescent="0.2">
      <c r="A89" s="4" t="s">
        <v>99</v>
      </c>
      <c r="B89" s="24">
        <v>45205</v>
      </c>
      <c r="C89" s="24">
        <v>45569</v>
      </c>
      <c r="D89" s="24">
        <v>45933</v>
      </c>
      <c r="E89" s="24">
        <v>45933</v>
      </c>
      <c r="F89" s="24">
        <v>45933</v>
      </c>
    </row>
    <row r="90" spans="1:6" hidden="1" outlineLevel="2" x14ac:dyDescent="0.2">
      <c r="A90" s="4" t="s">
        <v>100</v>
      </c>
      <c r="B90" s="14" t="s">
        <v>101</v>
      </c>
      <c r="C90" s="14" t="s">
        <v>101</v>
      </c>
      <c r="D90" s="14" t="s">
        <v>101</v>
      </c>
      <c r="E90" s="14" t="s">
        <v>101</v>
      </c>
      <c r="F90" s="14" t="s">
        <v>103</v>
      </c>
    </row>
    <row r="91" spans="1:6" hidden="1" outlineLevel="2" x14ac:dyDescent="0.2">
      <c r="A91" s="4" t="s">
        <v>104</v>
      </c>
      <c r="B91" s="14" t="s">
        <v>193</v>
      </c>
      <c r="C91" s="14" t="s">
        <v>193</v>
      </c>
      <c r="D91" s="14" t="s">
        <v>193</v>
      </c>
      <c r="E91" s="14" t="s">
        <v>105</v>
      </c>
      <c r="F91" s="14" t="s">
        <v>105</v>
      </c>
    </row>
    <row r="92" spans="1:6" hidden="1" outlineLevel="1" x14ac:dyDescent="0.2">
      <c r="A92" s="4"/>
      <c r="B92" s="4"/>
      <c r="C92" s="4"/>
      <c r="D92" s="4"/>
      <c r="E92" s="4"/>
      <c r="F92" s="4"/>
    </row>
    <row r="93" spans="1:6" hidden="1" outlineLevel="1" x14ac:dyDescent="0.2">
      <c r="A93" s="10"/>
      <c r="B93" s="10"/>
      <c r="C93" s="10"/>
      <c r="D93" s="10"/>
      <c r="E93" s="10"/>
      <c r="F93" s="10"/>
    </row>
    <row r="94" spans="1:6" hidden="1" outlineLevel="1" x14ac:dyDescent="0.2">
      <c r="A94" t="s">
        <v>194</v>
      </c>
    </row>
    <row r="95" spans="1:6" x14ac:dyDescent="0.2">
      <c r="A95" s="17" t="s">
        <v>14</v>
      </c>
    </row>
  </sheetData>
  <pageMargins left="0.2" right="0.2" top="0.5" bottom="0.5" header="0.5" footer="0.5"/>
  <pageSetup fitToWidth="0" fitToHeight="0" orientation="landscape" horizontalDpi="0" verticalDpi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F3B8-CFF0-9E45-B408-CC99951F5894}">
  <dimension ref="A1:F32"/>
  <sheetViews>
    <sheetView zoomScaleNormal="100" workbookViewId="0"/>
  </sheetViews>
  <sheetFormatPr defaultColWidth="11.5546875" defaultRowHeight="10.199999999999999" x14ac:dyDescent="0.2"/>
  <cols>
    <col min="1" max="1" width="23.44140625" bestFit="1" customWidth="1"/>
    <col min="2" max="255" width="8.77734375" customWidth="1"/>
  </cols>
  <sheetData>
    <row r="1" spans="1:6" ht="10.8" thickBot="1" x14ac:dyDescent="0.25">
      <c r="A1" s="3" t="s">
        <v>265</v>
      </c>
      <c r="B1" s="46">
        <f>'Balance Sheet'!B15</f>
        <v>44441</v>
      </c>
      <c r="C1" s="46">
        <f>'Balance Sheet'!C15</f>
        <v>44805</v>
      </c>
      <c r="D1" s="46">
        <f>'Balance Sheet'!D15</f>
        <v>45169</v>
      </c>
      <c r="E1" s="46">
        <f>'Balance Sheet'!E15</f>
        <v>45533</v>
      </c>
      <c r="F1" s="46">
        <f>'Balance Sheet'!F15</f>
        <v>45897</v>
      </c>
    </row>
    <row r="2" spans="1:6" x14ac:dyDescent="0.2">
      <c r="A2" s="50" t="s">
        <v>259</v>
      </c>
    </row>
    <row r="3" spans="1:6" x14ac:dyDescent="0.2">
      <c r="A3" s="47" t="s">
        <v>37</v>
      </c>
      <c r="B3" s="51">
        <v>27705</v>
      </c>
      <c r="C3" s="51">
        <v>30758</v>
      </c>
      <c r="D3" s="51">
        <v>15540</v>
      </c>
      <c r="E3" s="51">
        <v>25111</v>
      </c>
      <c r="F3" s="51">
        <v>37378</v>
      </c>
    </row>
    <row r="4" spans="1:6" x14ac:dyDescent="0.2">
      <c r="A4" s="47" t="s">
        <v>276</v>
      </c>
      <c r="B4" s="51">
        <f>'Income Statement'!B22</f>
        <v>17233</v>
      </c>
      <c r="C4" s="51">
        <f>'Income Statement'!C22</f>
        <v>16860</v>
      </c>
      <c r="D4" s="51">
        <f>'Income Statement'!D22</f>
        <v>15125</v>
      </c>
      <c r="E4" s="51">
        <f>'Income Statement'!E22</f>
        <v>19498</v>
      </c>
      <c r="F4" s="51">
        <f>'Income Statement'!F22</f>
        <v>22505</v>
      </c>
    </row>
    <row r="5" spans="1:6" x14ac:dyDescent="0.2">
      <c r="A5" s="47" t="s">
        <v>259</v>
      </c>
      <c r="B5" s="48">
        <f>(B3-B4)/B3</f>
        <v>0.37798231366179391</v>
      </c>
      <c r="C5" s="48">
        <f t="shared" ref="C5:F5" si="0">(C3-C4)/C3</f>
        <v>0.45184992522270628</v>
      </c>
      <c r="D5" s="48">
        <f t="shared" si="0"/>
        <v>2.6705276705276705E-2</v>
      </c>
      <c r="E5" s="48">
        <f t="shared" si="0"/>
        <v>0.22352753773246783</v>
      </c>
      <c r="F5" s="48">
        <f t="shared" si="0"/>
        <v>0.39790786023864305</v>
      </c>
    </row>
    <row r="6" spans="1:6" x14ac:dyDescent="0.2">
      <c r="A6" s="45"/>
    </row>
    <row r="7" spans="1:6" x14ac:dyDescent="0.2">
      <c r="A7" s="50" t="s">
        <v>260</v>
      </c>
    </row>
    <row r="8" spans="1:6" x14ac:dyDescent="0.2">
      <c r="A8" s="47" t="s">
        <v>11</v>
      </c>
      <c r="B8" s="51">
        <v>5861</v>
      </c>
      <c r="C8" s="51">
        <v>8687</v>
      </c>
      <c r="D8" s="51">
        <v>-5833</v>
      </c>
      <c r="E8" s="51">
        <v>778</v>
      </c>
      <c r="F8" s="51">
        <v>8539</v>
      </c>
    </row>
    <row r="9" spans="1:6" x14ac:dyDescent="0.2">
      <c r="A9" s="47" t="s">
        <v>283</v>
      </c>
      <c r="B9" s="51">
        <v>27705</v>
      </c>
      <c r="C9" s="51">
        <v>30758</v>
      </c>
      <c r="D9" s="51">
        <v>15540</v>
      </c>
      <c r="E9" s="51">
        <v>25111</v>
      </c>
      <c r="F9" s="51">
        <v>37378</v>
      </c>
    </row>
    <row r="10" spans="1:6" x14ac:dyDescent="0.2">
      <c r="A10" s="47" t="s">
        <v>284</v>
      </c>
      <c r="B10" s="48">
        <f>B8/B9</f>
        <v>0.2115502616856163</v>
      </c>
      <c r="C10" s="48">
        <f t="shared" ref="C10:F10" si="1">C8/C9</f>
        <v>0.28243058716431496</v>
      </c>
      <c r="D10" s="48">
        <f t="shared" si="1"/>
        <v>-0.37535392535392537</v>
      </c>
      <c r="E10" s="48">
        <f t="shared" si="1"/>
        <v>3.0982437975389271E-2</v>
      </c>
      <c r="F10" s="48">
        <f t="shared" si="1"/>
        <v>0.22844989030980792</v>
      </c>
    </row>
    <row r="11" spans="1:6" x14ac:dyDescent="0.2">
      <c r="A11" s="45"/>
    </row>
    <row r="12" spans="1:6" x14ac:dyDescent="0.2">
      <c r="A12" s="50" t="s">
        <v>261</v>
      </c>
    </row>
    <row r="13" spans="1:6" x14ac:dyDescent="0.2">
      <c r="A13" s="47" t="s">
        <v>264</v>
      </c>
      <c r="B13" s="51">
        <v>6796</v>
      </c>
      <c r="C13" s="51">
        <v>9709</v>
      </c>
      <c r="D13" s="51">
        <v>-3574</v>
      </c>
      <c r="E13" s="51">
        <v>1305</v>
      </c>
      <c r="F13" s="51">
        <v>9809</v>
      </c>
    </row>
    <row r="14" spans="1:6" x14ac:dyDescent="0.2">
      <c r="A14" s="47" t="s">
        <v>37</v>
      </c>
      <c r="B14" s="51">
        <v>27705</v>
      </c>
      <c r="C14" s="51">
        <v>30758</v>
      </c>
      <c r="D14" s="51">
        <v>15540</v>
      </c>
      <c r="E14" s="51">
        <v>25111</v>
      </c>
      <c r="F14" s="51">
        <v>37378</v>
      </c>
    </row>
    <row r="15" spans="1:6" x14ac:dyDescent="0.2">
      <c r="A15" s="47" t="s">
        <v>280</v>
      </c>
      <c r="B15" s="54">
        <f>B13/B14</f>
        <v>0.2452986825482765</v>
      </c>
      <c r="C15" s="54">
        <f t="shared" ref="C15:F15" si="2">C13/C14</f>
        <v>0.3156577150659991</v>
      </c>
      <c r="D15" s="54">
        <f t="shared" si="2"/>
        <v>-0.22998712998712997</v>
      </c>
      <c r="E15" s="54">
        <f t="shared" si="2"/>
        <v>5.1969256501134958E-2</v>
      </c>
      <c r="F15" s="54">
        <f t="shared" si="2"/>
        <v>0.26242709615281717</v>
      </c>
    </row>
    <row r="16" spans="1:6" x14ac:dyDescent="0.2">
      <c r="A16" s="45"/>
    </row>
    <row r="17" spans="1:6" x14ac:dyDescent="0.2">
      <c r="A17" s="50" t="s">
        <v>274</v>
      </c>
    </row>
    <row r="18" spans="1:6" x14ac:dyDescent="0.2">
      <c r="A18" s="47" t="s">
        <v>11</v>
      </c>
      <c r="B18" s="51">
        <v>5861</v>
      </c>
      <c r="C18" s="51">
        <v>8687</v>
      </c>
      <c r="D18" s="51">
        <v>-5833</v>
      </c>
      <c r="E18" s="51">
        <v>778</v>
      </c>
      <c r="F18" s="51">
        <v>8539</v>
      </c>
    </row>
    <row r="19" spans="1:6" x14ac:dyDescent="0.2">
      <c r="A19" s="47" t="s">
        <v>149</v>
      </c>
      <c r="B19" s="51">
        <v>58849</v>
      </c>
      <c r="C19" s="51">
        <v>66283</v>
      </c>
      <c r="D19" s="51">
        <v>64254</v>
      </c>
      <c r="E19" s="51">
        <v>69416</v>
      </c>
      <c r="F19" s="51">
        <v>82798</v>
      </c>
    </row>
    <row r="20" spans="1:6" x14ac:dyDescent="0.2">
      <c r="A20" s="47" t="s">
        <v>281</v>
      </c>
      <c r="B20" s="54">
        <f>B18/B19</f>
        <v>9.9593875851756192E-2</v>
      </c>
      <c r="C20" s="54">
        <f t="shared" ref="C20:F20" si="3">C18/C19</f>
        <v>0.1310592459605027</v>
      </c>
      <c r="D20" s="54">
        <f t="shared" si="3"/>
        <v>-9.0780340523547179E-2</v>
      </c>
      <c r="E20" s="54">
        <f t="shared" si="3"/>
        <v>1.1207790711075256E-2</v>
      </c>
      <c r="F20" s="54">
        <f t="shared" si="3"/>
        <v>0.1031305103988019</v>
      </c>
    </row>
    <row r="21" spans="1:6" x14ac:dyDescent="0.2">
      <c r="A21" s="45"/>
    </row>
    <row r="22" spans="1:6" x14ac:dyDescent="0.2">
      <c r="A22" s="50" t="s">
        <v>262</v>
      </c>
    </row>
    <row r="23" spans="1:6" x14ac:dyDescent="0.2">
      <c r="A23" s="47" t="s">
        <v>11</v>
      </c>
      <c r="B23" s="51">
        <v>5861</v>
      </c>
      <c r="C23" s="51">
        <v>8687</v>
      </c>
      <c r="D23" s="51">
        <v>-5833</v>
      </c>
      <c r="E23" s="51">
        <v>778</v>
      </c>
      <c r="F23" s="51">
        <v>8539</v>
      </c>
    </row>
    <row r="24" spans="1:6" x14ac:dyDescent="0.2">
      <c r="A24" s="47" t="s">
        <v>171</v>
      </c>
      <c r="B24" s="51">
        <v>43933</v>
      </c>
      <c r="C24" s="51">
        <v>49907</v>
      </c>
      <c r="D24" s="51">
        <v>44120</v>
      </c>
      <c r="E24" s="51">
        <v>45131</v>
      </c>
      <c r="F24" s="51">
        <v>54165</v>
      </c>
    </row>
    <row r="25" spans="1:6" x14ac:dyDescent="0.2">
      <c r="A25" s="47" t="s">
        <v>282</v>
      </c>
      <c r="B25" s="54">
        <f>B23/B24</f>
        <v>0.13340768898094826</v>
      </c>
      <c r="C25" s="54">
        <f t="shared" ref="C25:F25" si="4">C23/C24</f>
        <v>0.17406375859097922</v>
      </c>
      <c r="D25" s="54">
        <f t="shared" si="4"/>
        <v>-0.13220761559383498</v>
      </c>
      <c r="E25" s="54">
        <f t="shared" si="4"/>
        <v>1.7238705102922604E-2</v>
      </c>
      <c r="F25" s="54">
        <f t="shared" si="4"/>
        <v>0.15764792762854241</v>
      </c>
    </row>
    <row r="26" spans="1:6" x14ac:dyDescent="0.2">
      <c r="A26" s="45"/>
    </row>
    <row r="27" spans="1:6" x14ac:dyDescent="0.2">
      <c r="A27" s="50" t="s">
        <v>263</v>
      </c>
    </row>
    <row r="28" spans="1:6" x14ac:dyDescent="0.2">
      <c r="A28" s="47" t="s">
        <v>264</v>
      </c>
      <c r="B28" s="51">
        <v>7680</v>
      </c>
      <c r="C28" s="51">
        <v>11151</v>
      </c>
      <c r="D28" s="51">
        <v>-5833</v>
      </c>
      <c r="E28" s="51">
        <v>778</v>
      </c>
      <c r="F28" s="51">
        <v>8539</v>
      </c>
    </row>
    <row r="29" spans="1:6" x14ac:dyDescent="0.2">
      <c r="A29" s="47" t="s">
        <v>294</v>
      </c>
      <c r="B29" s="51">
        <v>1613</v>
      </c>
      <c r="C29" s="51">
        <v>2342</v>
      </c>
      <c r="D29" s="51">
        <v>-1225</v>
      </c>
      <c r="E29" s="51">
        <v>163</v>
      </c>
      <c r="F29" s="51">
        <v>1793</v>
      </c>
    </row>
    <row r="30" spans="1:6" x14ac:dyDescent="0.2">
      <c r="A30" s="47" t="s">
        <v>266</v>
      </c>
      <c r="B30" s="51">
        <v>6067</v>
      </c>
      <c r="C30" s="51">
        <v>8809</v>
      </c>
      <c r="D30" s="51">
        <v>-4608</v>
      </c>
      <c r="E30" s="51">
        <v>615</v>
      </c>
      <c r="F30" s="51">
        <v>6746</v>
      </c>
    </row>
    <row r="31" spans="1:6" x14ac:dyDescent="0.2">
      <c r="A31" s="47" t="s">
        <v>267</v>
      </c>
      <c r="B31" s="51">
        <v>42700</v>
      </c>
      <c r="C31" s="51">
        <v>45645</v>
      </c>
      <c r="D31" s="51">
        <v>43956</v>
      </c>
      <c r="E31" s="51">
        <v>45131</v>
      </c>
      <c r="F31" s="51">
        <v>54165</v>
      </c>
    </row>
    <row r="32" spans="1:6" x14ac:dyDescent="0.2">
      <c r="A32" s="47" t="s">
        <v>268</v>
      </c>
      <c r="B32" s="48">
        <f>B30/B31</f>
        <v>0.14208430913348946</v>
      </c>
      <c r="C32" s="48">
        <f t="shared" ref="C32:F32" si="5">C30/C31</f>
        <v>0.19298937452075801</v>
      </c>
      <c r="D32" s="48">
        <f t="shared" si="5"/>
        <v>-0.10483210483210484</v>
      </c>
      <c r="E32" s="48">
        <f t="shared" si="5"/>
        <v>1.3626996964392546E-2</v>
      </c>
      <c r="F32" s="48">
        <f t="shared" si="5"/>
        <v>0.12454537062678851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Income Statement</vt:lpstr>
      <vt:lpstr>Balance Sheet</vt:lpstr>
      <vt:lpstr>Cash Flow</vt:lpstr>
      <vt:lpstr>IS Comparative Analysis</vt:lpstr>
      <vt:lpstr>BS Comparative Analysis</vt:lpstr>
      <vt:lpstr>CF Comparative Analysis</vt:lpstr>
      <vt:lpstr>IS Common Size</vt:lpstr>
      <vt:lpstr>BS Common Size</vt:lpstr>
      <vt:lpstr>Profitability Ratio Analysis</vt:lpstr>
      <vt:lpstr>Efficiency Ratio Analysis</vt:lpstr>
      <vt:lpstr>Liquidity Ratio Analysis</vt:lpstr>
      <vt:lpstr>Solvency Ratios</vt:lpstr>
      <vt:lpstr>'Balance Sheet'!Print_Titles</vt:lpstr>
      <vt:lpstr>'BS Common Size'!Print_Titles</vt:lpstr>
      <vt:lpstr>'BS Comparative Analysis'!Print_Titles</vt:lpstr>
      <vt:lpstr>'Cash Flow'!Print_Titles</vt:lpstr>
      <vt:lpstr>'CF Comparative Analysis'!Print_Titles</vt:lpstr>
      <vt:lpstr>'Income Statement'!Print_Titles</vt:lpstr>
      <vt:lpstr>'IS Common Size'!Print_Titles</vt:lpstr>
      <vt:lpstr>'IS Comparative Analysis'!Print_Titles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2026-03-04T08:24:36Z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